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4.0 System Adequacy Estimates\4.2 Needs Assessment\Supporting Data\"/>
    </mc:Choice>
  </mc:AlternateContent>
  <xr:revisionPtr revIDLastSave="0" documentId="8_{6B2A8BFF-6CBF-4E21-B4B9-716C3093EC89}" xr6:coauthVersionLast="46" xr6:coauthVersionMax="46" xr10:uidLastSave="{00000000-0000-0000-0000-000000000000}"/>
  <bookViews>
    <workbookView xWindow="0" yWindow="-15870" windowWidth="28035" windowHeight="13800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2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D12" i="3" s="1"/>
  <c r="D14" i="3" s="1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25" i="3" l="1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<sst xmlns="http://schemas.openxmlformats.org/spreadsheetml/2006/main" count="294" uniqueCount="86">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</sst>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64" fontId="11" fillId="2" borderId="7" xfId="2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3.6835461764079924E-2</c:v>
                </c:pt>
                <c:pt idx="1">
                  <c:v>-1.1225075226579267E-2</c:v>
                </c:pt>
                <c:pt idx="2">
                  <c:v>0.16847899094281946</c:v>
                </c:pt>
                <c:pt idx="3">
                  <c:v>8.9336328942856272E-2</c:v>
                </c:pt>
                <c:pt idx="4">
                  <c:v>3.6835461764079924E-2</c:v>
                </c:pt>
                <c:pt idx="5">
                  <c:v>-1.1225075226579267E-2</c:v>
                </c:pt>
                <c:pt idx="6">
                  <c:v>0.16847899094281946</c:v>
                </c:pt>
                <c:pt idx="7">
                  <c:v>8.9336328942856272E-2</c:v>
                </c:pt>
                <c:pt idx="8">
                  <c:v>2.7626596323059943E-2</c:v>
                </c:pt>
                <c:pt idx="9">
                  <c:v>-2.5595827592176403E-2</c:v>
                </c:pt>
                <c:pt idx="10">
                  <c:v>0.12635924320711459</c:v>
                </c:pt>
                <c:pt idx="11">
                  <c:v>6.7002246707142207E-2</c:v>
                </c:pt>
                <c:pt idx="12">
                  <c:v>1.8417730882039962E-2</c:v>
                </c:pt>
                <c:pt idx="13">
                  <c:v>-3.9966579957773543E-2</c:v>
                </c:pt>
                <c:pt idx="14">
                  <c:v>8.4239495471409714E-2</c:v>
                </c:pt>
                <c:pt idx="15">
                  <c:v>4.4668164471428143E-2</c:v>
                </c:pt>
                <c:pt idx="16">
                  <c:v>9.2088654410199811E-3</c:v>
                </c:pt>
                <c:pt idx="17">
                  <c:v>-5.433733232337068E-2</c:v>
                </c:pt>
                <c:pt idx="18">
                  <c:v>4.211974773570485E-2</c:v>
                </c:pt>
                <c:pt idx="19">
                  <c:v>2.2334082235714075E-2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-8.2220942916096298E-3</c:v>
                </c:pt>
                <c:pt idx="25">
                  <c:v>-7.0408965865767253E-2</c:v>
                </c:pt>
                <c:pt idx="26">
                  <c:v>2.2953064383278095E-2</c:v>
                </c:pt>
                <c:pt idx="27">
                  <c:v>-2.2169068997498584E-2</c:v>
                </c:pt>
                <c:pt idx="28">
                  <c:v>-1.644418858321926E-2</c:v>
                </c:pt>
                <c:pt idx="29">
                  <c:v>-7.2109847042566691E-2</c:v>
                </c:pt>
                <c:pt idx="30">
                  <c:v>4.5906128766556191E-2</c:v>
                </c:pt>
                <c:pt idx="31">
                  <c:v>-4.4338137994997168E-2</c:v>
                </c:pt>
                <c:pt idx="32">
                  <c:v>-2.4666282874828888E-2</c:v>
                </c:pt>
                <c:pt idx="33">
                  <c:v>-7.3810728219366128E-2</c:v>
                </c:pt>
                <c:pt idx="34">
                  <c:v>6.8859193149834283E-2</c:v>
                </c:pt>
                <c:pt idx="35">
                  <c:v>-6.6507206992495752E-2</c:v>
                </c:pt>
                <c:pt idx="36">
                  <c:v>-3.2888377166438519E-2</c:v>
                </c:pt>
                <c:pt idx="37">
                  <c:v>-7.5511609396165566E-2</c:v>
                </c:pt>
                <c:pt idx="38">
                  <c:v>9.1812257533112382E-2</c:v>
                </c:pt>
                <c:pt idx="39">
                  <c:v>-8.8676275989994335E-2</c:v>
                </c:pt>
                <c:pt idx="40">
                  <c:v>-3.2888377166438519E-2</c:v>
                </c:pt>
                <c:pt idx="41">
                  <c:v>-7.5511609396165566E-2</c:v>
                </c:pt>
                <c:pt idx="42">
                  <c:v>9.1812257533112382E-2</c:v>
                </c:pt>
                <c:pt idx="43">
                  <c:v>-8.8676275989994335E-2</c:v>
                </c:pt>
                <c:pt idx="44">
                  <c:v>-3.2888377166438519E-2</c:v>
                </c:pt>
                <c:pt idx="45">
                  <c:v>-7.5511609396165566E-2</c:v>
                </c:pt>
                <c:pt idx="46">
                  <c:v>9.1812257533112382E-2</c:v>
                </c:pt>
                <c:pt idx="47">
                  <c:v>-8.8676275989994335E-2</c:v>
                </c:pt>
                <c:pt idx="48">
                  <c:v>-3.2888377166438519E-2</c:v>
                </c:pt>
                <c:pt idx="49">
                  <c:v>-7.5511609396165566E-2</c:v>
                </c:pt>
                <c:pt idx="50">
                  <c:v>9.1812257533112382E-2</c:v>
                </c:pt>
                <c:pt idx="51">
                  <c:v>-8.8676275989994335E-2</c:v>
                </c:pt>
                <c:pt idx="52">
                  <c:v>-3.2888377166438519E-2</c:v>
                </c:pt>
                <c:pt idx="53">
                  <c:v>-7.5511609396165566E-2</c:v>
                </c:pt>
                <c:pt idx="54">
                  <c:v>9.1812257533112382E-2</c:v>
                </c:pt>
                <c:pt idx="55">
                  <c:v>-8.8676275989994335E-2</c:v>
                </c:pt>
                <c:pt idx="56">
                  <c:v>-3.2888377166438519E-2</c:v>
                </c:pt>
                <c:pt idx="57">
                  <c:v>-7.5511609396165566E-2</c:v>
                </c:pt>
                <c:pt idx="58">
                  <c:v>9.1812257533112382E-2</c:v>
                </c:pt>
                <c:pt idx="59">
                  <c:v>-8.8676275989994335E-2</c:v>
                </c:pt>
                <c:pt idx="60">
                  <c:v>-3.2888377166438519E-2</c:v>
                </c:pt>
                <c:pt idx="61">
                  <c:v>-7.5511609396165566E-2</c:v>
                </c:pt>
                <c:pt idx="62">
                  <c:v>9.1812257533112382E-2</c:v>
                </c:pt>
                <c:pt idx="63">
                  <c:v>-8.8676275989994335E-2</c:v>
                </c:pt>
                <c:pt idx="64">
                  <c:v>-3.2888377166438519E-2</c:v>
                </c:pt>
                <c:pt idx="65">
                  <c:v>-7.5511609396165566E-2</c:v>
                </c:pt>
                <c:pt idx="66">
                  <c:v>9.1812257533112382E-2</c:v>
                </c:pt>
                <c:pt idx="67">
                  <c:v>-8.8676275989994335E-2</c:v>
                </c:pt>
                <c:pt idx="68">
                  <c:v>-3.2888377166438519E-2</c:v>
                </c:pt>
                <c:pt idx="69">
                  <c:v>-7.5511609396165566E-2</c:v>
                </c:pt>
                <c:pt idx="70">
                  <c:v>9.1812257533112382E-2</c:v>
                </c:pt>
                <c:pt idx="71">
                  <c:v>-8.8676275989994335E-2</c:v>
                </c:pt>
                <c:pt idx="72">
                  <c:v>-3.2888377166438519E-2</c:v>
                </c:pt>
                <c:pt idx="73">
                  <c:v>-7.5511609396165566E-2</c:v>
                </c:pt>
                <c:pt idx="74">
                  <c:v>9.1812257533112382E-2</c:v>
                </c:pt>
                <c:pt idx="75">
                  <c:v>-8.8676275989994335E-2</c:v>
                </c:pt>
                <c:pt idx="76">
                  <c:v>-3.2888377166438519E-2</c:v>
                </c:pt>
                <c:pt idx="77">
                  <c:v>-7.5511609396165566E-2</c:v>
                </c:pt>
                <c:pt idx="78">
                  <c:v>9.1812257533112382E-2</c:v>
                </c:pt>
                <c:pt idx="79">
                  <c:v>-8.8676275989994335E-2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5.7076255654129167E-2</c:v>
                </c:pt>
                <c:pt idx="1">
                  <c:v>-9.099126940381301E-2</c:v>
                </c:pt>
                <c:pt idx="2">
                  <c:v>9.3347120198123523E-2</c:v>
                </c:pt>
                <c:pt idx="3">
                  <c:v>-7.7254777814215067E-2</c:v>
                </c:pt>
                <c:pt idx="4">
                  <c:v>5.7076255654129167E-2</c:v>
                </c:pt>
                <c:pt idx="5">
                  <c:v>-9.099126940381301E-2</c:v>
                </c:pt>
                <c:pt idx="6">
                  <c:v>9.3347120198123523E-2</c:v>
                </c:pt>
                <c:pt idx="7">
                  <c:v>-7.7254777814215067E-2</c:v>
                </c:pt>
                <c:pt idx="8">
                  <c:v>4.2807191740596877E-2</c:v>
                </c:pt>
                <c:pt idx="9">
                  <c:v>-0.10055848364261138</c:v>
                </c:pt>
                <c:pt idx="10">
                  <c:v>7.0010340148592642E-2</c:v>
                </c:pt>
                <c:pt idx="11">
                  <c:v>-8.3634876107719899E-2</c:v>
                </c:pt>
                <c:pt idx="12">
                  <c:v>2.8538127827064587E-2</c:v>
                </c:pt>
                <c:pt idx="13">
                  <c:v>-0.11012569788140976</c:v>
                </c:pt>
                <c:pt idx="14">
                  <c:v>4.6673560099061762E-2</c:v>
                </c:pt>
                <c:pt idx="15">
                  <c:v>-9.0014974401224732E-2</c:v>
                </c:pt>
                <c:pt idx="16">
                  <c:v>1.4269063913532295E-2</c:v>
                </c:pt>
                <c:pt idx="17">
                  <c:v>-0.11969291212020813</c:v>
                </c:pt>
                <c:pt idx="18">
                  <c:v>2.3336780049530881E-2</c:v>
                </c:pt>
                <c:pt idx="19">
                  <c:v>-9.6395072694729564E-2</c:v>
                </c:pt>
                <c:pt idx="20">
                  <c:v>0</c:v>
                </c:pt>
                <c:pt idx="21">
                  <c:v>-0.12926012635900652</c:v>
                </c:pt>
                <c:pt idx="22">
                  <c:v>0</c:v>
                </c:pt>
                <c:pt idx="23">
                  <c:v>-0.1027751709882344</c:v>
                </c:pt>
                <c:pt idx="24">
                  <c:v>-1.0915913029312945E-2</c:v>
                </c:pt>
                <c:pt idx="25">
                  <c:v>-0.13653208787245352</c:v>
                </c:pt>
                <c:pt idx="26">
                  <c:v>-2.4541875855067299E-2</c:v>
                </c:pt>
                <c:pt idx="27">
                  <c:v>-0.14716300136564497</c:v>
                </c:pt>
                <c:pt idx="28">
                  <c:v>-2.1831826058625891E-2</c:v>
                </c:pt>
                <c:pt idx="29">
                  <c:v>-0.14380404938590052</c:v>
                </c:pt>
                <c:pt idx="30">
                  <c:v>-4.9083751710134599E-2</c:v>
                </c:pt>
                <c:pt idx="31">
                  <c:v>-0.19155083174305554</c:v>
                </c:pt>
                <c:pt idx="32">
                  <c:v>-3.2747739087938835E-2</c:v>
                </c:pt>
                <c:pt idx="33">
                  <c:v>-0.15107601089934752</c:v>
                </c:pt>
                <c:pt idx="34">
                  <c:v>-7.3625627565201898E-2</c:v>
                </c:pt>
                <c:pt idx="35">
                  <c:v>-0.2359386621204661</c:v>
                </c:pt>
                <c:pt idx="36">
                  <c:v>-4.3663652117251782E-2</c:v>
                </c:pt>
                <c:pt idx="37">
                  <c:v>-0.15834797241279447</c:v>
                </c:pt>
                <c:pt idx="38">
                  <c:v>-9.8167503420269198E-2</c:v>
                </c:pt>
                <c:pt idx="39">
                  <c:v>-0.28032649249787672</c:v>
                </c:pt>
                <c:pt idx="40">
                  <c:v>-4.3663652117251782E-2</c:v>
                </c:pt>
                <c:pt idx="41">
                  <c:v>-0.15834797241279447</c:v>
                </c:pt>
                <c:pt idx="42">
                  <c:v>-9.8167503420269198E-2</c:v>
                </c:pt>
                <c:pt idx="43">
                  <c:v>-0.28032649249787672</c:v>
                </c:pt>
                <c:pt idx="44">
                  <c:v>-4.3663652117251782E-2</c:v>
                </c:pt>
                <c:pt idx="45">
                  <c:v>-0.15834797241279447</c:v>
                </c:pt>
                <c:pt idx="46">
                  <c:v>-9.8167503420269198E-2</c:v>
                </c:pt>
                <c:pt idx="47">
                  <c:v>-0.28032649249787672</c:v>
                </c:pt>
                <c:pt idx="48">
                  <c:v>-4.3663652117251782E-2</c:v>
                </c:pt>
                <c:pt idx="49">
                  <c:v>-0.15834797241279447</c:v>
                </c:pt>
                <c:pt idx="50">
                  <c:v>-9.8167503420269198E-2</c:v>
                </c:pt>
                <c:pt idx="51">
                  <c:v>-0.28032649249787672</c:v>
                </c:pt>
                <c:pt idx="52">
                  <c:v>-4.3663652117251782E-2</c:v>
                </c:pt>
                <c:pt idx="53">
                  <c:v>-0.15834797241279447</c:v>
                </c:pt>
                <c:pt idx="54">
                  <c:v>-9.8167503420269198E-2</c:v>
                </c:pt>
                <c:pt idx="55">
                  <c:v>-0.28032649249787672</c:v>
                </c:pt>
                <c:pt idx="56">
                  <c:v>-4.3663652117251782E-2</c:v>
                </c:pt>
                <c:pt idx="57">
                  <c:v>-0.15834797241279447</c:v>
                </c:pt>
                <c:pt idx="58">
                  <c:v>-9.8167503420269198E-2</c:v>
                </c:pt>
                <c:pt idx="59">
                  <c:v>-0.28032649249787672</c:v>
                </c:pt>
                <c:pt idx="60">
                  <c:v>-4.3663652117251782E-2</c:v>
                </c:pt>
                <c:pt idx="61">
                  <c:v>-0.15834797241279447</c:v>
                </c:pt>
                <c:pt idx="62">
                  <c:v>-9.8167503420269198E-2</c:v>
                </c:pt>
                <c:pt idx="63">
                  <c:v>-0.28032649249787672</c:v>
                </c:pt>
                <c:pt idx="64">
                  <c:v>-4.3663652117251782E-2</c:v>
                </c:pt>
                <c:pt idx="65">
                  <c:v>-0.15834797241279447</c:v>
                </c:pt>
                <c:pt idx="66">
                  <c:v>-9.8167503420269198E-2</c:v>
                </c:pt>
                <c:pt idx="67">
                  <c:v>-0.28032649249787672</c:v>
                </c:pt>
                <c:pt idx="68">
                  <c:v>-4.3663652117251782E-2</c:v>
                </c:pt>
                <c:pt idx="69">
                  <c:v>-0.15834797241279447</c:v>
                </c:pt>
                <c:pt idx="70">
                  <c:v>-9.8167503420269198E-2</c:v>
                </c:pt>
                <c:pt idx="71">
                  <c:v>-0.28032649249787672</c:v>
                </c:pt>
                <c:pt idx="72">
                  <c:v>-4.3663652117251782E-2</c:v>
                </c:pt>
                <c:pt idx="73">
                  <c:v>-0.15834797241279447</c:v>
                </c:pt>
                <c:pt idx="74">
                  <c:v>-9.8167503420269198E-2</c:v>
                </c:pt>
                <c:pt idx="75">
                  <c:v>-0.28032649249787672</c:v>
                </c:pt>
                <c:pt idx="76">
                  <c:v>-4.3663652117251782E-2</c:v>
                </c:pt>
                <c:pt idx="77">
                  <c:v>-0.15834797241279447</c:v>
                </c:pt>
                <c:pt idx="78">
                  <c:v>-9.8167503420269198E-2</c:v>
                </c:pt>
                <c:pt idx="79">
                  <c:v>-0.28032649249787672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3.6835461764079924E-2</c:v>
                      </c:pt>
                      <c:pt idx="1">
                        <c:v>-1.1225075226579267E-2</c:v>
                      </c:pt>
                      <c:pt idx="2">
                        <c:v>0.16847899094281946</c:v>
                      </c:pt>
                      <c:pt idx="3">
                        <c:v>8.9336328942856272E-2</c:v>
                      </c:pt>
                      <c:pt idx="4">
                        <c:v>3.6835461764079924E-2</c:v>
                      </c:pt>
                      <c:pt idx="5">
                        <c:v>-1.1225075226579267E-2</c:v>
                      </c:pt>
                      <c:pt idx="6">
                        <c:v>0.16847899094281946</c:v>
                      </c:pt>
                      <c:pt idx="7">
                        <c:v>8.9336328942856272E-2</c:v>
                      </c:pt>
                      <c:pt idx="8">
                        <c:v>3.6835461764079924E-2</c:v>
                      </c:pt>
                      <c:pt idx="9">
                        <c:v>-1.1225075226579267E-2</c:v>
                      </c:pt>
                      <c:pt idx="10">
                        <c:v>0.16847899094281946</c:v>
                      </c:pt>
                      <c:pt idx="11">
                        <c:v>8.9336328942856272E-2</c:v>
                      </c:pt>
                      <c:pt idx="12">
                        <c:v>3.6835461764079924E-2</c:v>
                      </c:pt>
                      <c:pt idx="13">
                        <c:v>-1.1225075226579267E-2</c:v>
                      </c:pt>
                      <c:pt idx="14">
                        <c:v>0.16847899094281946</c:v>
                      </c:pt>
                      <c:pt idx="15">
                        <c:v>8.9336328942856272E-2</c:v>
                      </c:pt>
                      <c:pt idx="16">
                        <c:v>3.6835461764079924E-2</c:v>
                      </c:pt>
                      <c:pt idx="17">
                        <c:v>-1.1225075226579267E-2</c:v>
                      </c:pt>
                      <c:pt idx="18">
                        <c:v>0.16847899094281946</c:v>
                      </c:pt>
                      <c:pt idx="19">
                        <c:v>8.9336328942856272E-2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-3.2888377166438519E-2</c:v>
                      </c:pt>
                      <c:pt idx="37">
                        <c:v>-7.5511609396165566E-2</c:v>
                      </c:pt>
                      <c:pt idx="38">
                        <c:v>9.1812257533112382E-2</c:v>
                      </c:pt>
                      <c:pt idx="39">
                        <c:v>-8.8676275989994335E-2</c:v>
                      </c:pt>
                      <c:pt idx="40">
                        <c:v>-3.2888377166438519E-2</c:v>
                      </c:pt>
                      <c:pt idx="41">
                        <c:v>-7.5511609396165566E-2</c:v>
                      </c:pt>
                      <c:pt idx="42">
                        <c:v>9.1812257533112382E-2</c:v>
                      </c:pt>
                      <c:pt idx="43">
                        <c:v>-8.8676275989994335E-2</c:v>
                      </c:pt>
                      <c:pt idx="44">
                        <c:v>-3.2888377166438519E-2</c:v>
                      </c:pt>
                      <c:pt idx="45">
                        <c:v>-7.5511609396165566E-2</c:v>
                      </c:pt>
                      <c:pt idx="46">
                        <c:v>9.1812257533112382E-2</c:v>
                      </c:pt>
                      <c:pt idx="47">
                        <c:v>-8.8676275989994335E-2</c:v>
                      </c:pt>
                      <c:pt idx="48">
                        <c:v>-3.2888377166438519E-2</c:v>
                      </c:pt>
                      <c:pt idx="49">
                        <c:v>-7.5511609396165566E-2</c:v>
                      </c:pt>
                      <c:pt idx="50">
                        <c:v>9.1812257533112382E-2</c:v>
                      </c:pt>
                      <c:pt idx="51">
                        <c:v>-8.8676275989994335E-2</c:v>
                      </c:pt>
                      <c:pt idx="52">
                        <c:v>-3.2888377166438519E-2</c:v>
                      </c:pt>
                      <c:pt idx="53">
                        <c:v>-7.5511609396165566E-2</c:v>
                      </c:pt>
                      <c:pt idx="54">
                        <c:v>9.1812257533112382E-2</c:v>
                      </c:pt>
                      <c:pt idx="55">
                        <c:v>-8.8676275989994335E-2</c:v>
                      </c:pt>
                      <c:pt idx="56">
                        <c:v>-3.2888377166438519E-2</c:v>
                      </c:pt>
                      <c:pt idx="57">
                        <c:v>-7.5511609396165566E-2</c:v>
                      </c:pt>
                      <c:pt idx="58">
                        <c:v>9.1812257533112382E-2</c:v>
                      </c:pt>
                      <c:pt idx="59">
                        <c:v>-8.8676275989994335E-2</c:v>
                      </c:pt>
                      <c:pt idx="60">
                        <c:v>-3.2888377166438519E-2</c:v>
                      </c:pt>
                      <c:pt idx="61">
                        <c:v>-7.5511609396165566E-2</c:v>
                      </c:pt>
                      <c:pt idx="62">
                        <c:v>9.1812257533112382E-2</c:v>
                      </c:pt>
                      <c:pt idx="63">
                        <c:v>-8.8676275989994335E-2</c:v>
                      </c:pt>
                      <c:pt idx="64">
                        <c:v>-3.2888377166438519E-2</c:v>
                      </c:pt>
                      <c:pt idx="65">
                        <c:v>-7.5511609396165566E-2</c:v>
                      </c:pt>
                      <c:pt idx="66">
                        <c:v>9.1812257533112382E-2</c:v>
                      </c:pt>
                      <c:pt idx="67">
                        <c:v>-8.8676275989994335E-2</c:v>
                      </c:pt>
                      <c:pt idx="68">
                        <c:v>-3.2888377166438519E-2</c:v>
                      </c:pt>
                      <c:pt idx="69">
                        <c:v>-7.5511609396165566E-2</c:v>
                      </c:pt>
                      <c:pt idx="70">
                        <c:v>9.1812257533112382E-2</c:v>
                      </c:pt>
                      <c:pt idx="71">
                        <c:v>-8.8676275989994335E-2</c:v>
                      </c:pt>
                      <c:pt idx="72">
                        <c:v>-3.2888377166438519E-2</c:v>
                      </c:pt>
                      <c:pt idx="73">
                        <c:v>-7.5511609396165566E-2</c:v>
                      </c:pt>
                      <c:pt idx="74">
                        <c:v>9.1812257533112382E-2</c:v>
                      </c:pt>
                      <c:pt idx="75">
                        <c:v>-8.8676275989994335E-2</c:v>
                      </c:pt>
                      <c:pt idx="76">
                        <c:v>-3.2888377166438519E-2</c:v>
                      </c:pt>
                      <c:pt idx="77">
                        <c:v>-7.5511609396165566E-2</c:v>
                      </c:pt>
                      <c:pt idx="78">
                        <c:v>9.1812257533112382E-2</c:v>
                      </c:pt>
                      <c:pt idx="79">
                        <c:v>-8.8676275989994335E-2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5.7076255654129167E-2</c:v>
                      </c:pt>
                      <c:pt idx="1">
                        <c:v>-9.099126940381301E-2</c:v>
                      </c:pt>
                      <c:pt idx="2">
                        <c:v>9.3347120198123523E-2</c:v>
                      </c:pt>
                      <c:pt idx="3">
                        <c:v>-7.7254777814215067E-2</c:v>
                      </c:pt>
                      <c:pt idx="4">
                        <c:v>5.7076255654129167E-2</c:v>
                      </c:pt>
                      <c:pt idx="5">
                        <c:v>-9.099126940381301E-2</c:v>
                      </c:pt>
                      <c:pt idx="6">
                        <c:v>9.3347120198123523E-2</c:v>
                      </c:pt>
                      <c:pt idx="7">
                        <c:v>-7.7254777814215067E-2</c:v>
                      </c:pt>
                      <c:pt idx="8">
                        <c:v>5.7076255654129167E-2</c:v>
                      </c:pt>
                      <c:pt idx="9">
                        <c:v>-9.099126940381301E-2</c:v>
                      </c:pt>
                      <c:pt idx="10">
                        <c:v>9.3347120198123523E-2</c:v>
                      </c:pt>
                      <c:pt idx="11">
                        <c:v>-7.7254777814215067E-2</c:v>
                      </c:pt>
                      <c:pt idx="12">
                        <c:v>5.7076255654129167E-2</c:v>
                      </c:pt>
                      <c:pt idx="13">
                        <c:v>-9.099126940381301E-2</c:v>
                      </c:pt>
                      <c:pt idx="14">
                        <c:v>9.3347120198123523E-2</c:v>
                      </c:pt>
                      <c:pt idx="15">
                        <c:v>-7.7254777814215067E-2</c:v>
                      </c:pt>
                      <c:pt idx="16">
                        <c:v>5.7076255654129167E-2</c:v>
                      </c:pt>
                      <c:pt idx="17">
                        <c:v>-9.099126940381301E-2</c:v>
                      </c:pt>
                      <c:pt idx="18">
                        <c:v>9.3347120198123523E-2</c:v>
                      </c:pt>
                      <c:pt idx="19">
                        <c:v>-7.7254777814215067E-2</c:v>
                      </c:pt>
                      <c:pt idx="20">
                        <c:v>0</c:v>
                      </c:pt>
                      <c:pt idx="21">
                        <c:v>-0.12926012635900652</c:v>
                      </c:pt>
                      <c:pt idx="22">
                        <c:v>0</c:v>
                      </c:pt>
                      <c:pt idx="23">
                        <c:v>-0.1027751709882344</c:v>
                      </c:pt>
                      <c:pt idx="24">
                        <c:v>0</c:v>
                      </c:pt>
                      <c:pt idx="25">
                        <c:v>-0.12926012635900652</c:v>
                      </c:pt>
                      <c:pt idx="26">
                        <c:v>0</c:v>
                      </c:pt>
                      <c:pt idx="27">
                        <c:v>-0.1027751709882344</c:v>
                      </c:pt>
                      <c:pt idx="28">
                        <c:v>0</c:v>
                      </c:pt>
                      <c:pt idx="29">
                        <c:v>-0.12926012635900652</c:v>
                      </c:pt>
                      <c:pt idx="30">
                        <c:v>0</c:v>
                      </c:pt>
                      <c:pt idx="31">
                        <c:v>-0.1027751709882344</c:v>
                      </c:pt>
                      <c:pt idx="32">
                        <c:v>0</c:v>
                      </c:pt>
                      <c:pt idx="33">
                        <c:v>-0.12926012635900652</c:v>
                      </c:pt>
                      <c:pt idx="34">
                        <c:v>0</c:v>
                      </c:pt>
                      <c:pt idx="35">
                        <c:v>-0.1027751709882344</c:v>
                      </c:pt>
                      <c:pt idx="36">
                        <c:v>-4.3663652117251782E-2</c:v>
                      </c:pt>
                      <c:pt idx="37">
                        <c:v>-0.15834797241279447</c:v>
                      </c:pt>
                      <c:pt idx="38">
                        <c:v>-9.8167503420269198E-2</c:v>
                      </c:pt>
                      <c:pt idx="39">
                        <c:v>-0.28032649249787672</c:v>
                      </c:pt>
                      <c:pt idx="40">
                        <c:v>-4.3663652117251782E-2</c:v>
                      </c:pt>
                      <c:pt idx="41">
                        <c:v>-0.15834797241279447</c:v>
                      </c:pt>
                      <c:pt idx="42">
                        <c:v>-9.8167503420269198E-2</c:v>
                      </c:pt>
                      <c:pt idx="43">
                        <c:v>-0.28032649249787672</c:v>
                      </c:pt>
                      <c:pt idx="44">
                        <c:v>-4.3663652117251782E-2</c:v>
                      </c:pt>
                      <c:pt idx="45">
                        <c:v>-0.15834797241279447</c:v>
                      </c:pt>
                      <c:pt idx="46">
                        <c:v>-9.8167503420269198E-2</c:v>
                      </c:pt>
                      <c:pt idx="47">
                        <c:v>-0.28032649249787672</c:v>
                      </c:pt>
                      <c:pt idx="48">
                        <c:v>-4.3663652117251782E-2</c:v>
                      </c:pt>
                      <c:pt idx="49">
                        <c:v>-0.15834797241279447</c:v>
                      </c:pt>
                      <c:pt idx="50">
                        <c:v>-9.8167503420269198E-2</c:v>
                      </c:pt>
                      <c:pt idx="51">
                        <c:v>-0.28032649249787672</c:v>
                      </c:pt>
                      <c:pt idx="52">
                        <c:v>-4.3663652117251782E-2</c:v>
                      </c:pt>
                      <c:pt idx="53">
                        <c:v>-0.15834797241279447</c:v>
                      </c:pt>
                      <c:pt idx="54">
                        <c:v>-9.8167503420269198E-2</c:v>
                      </c:pt>
                      <c:pt idx="55">
                        <c:v>-0.28032649249787672</c:v>
                      </c:pt>
                      <c:pt idx="56">
                        <c:v>-4.3663652117251782E-2</c:v>
                      </c:pt>
                      <c:pt idx="57">
                        <c:v>-0.15834797241279447</c:v>
                      </c:pt>
                      <c:pt idx="58">
                        <c:v>-9.8167503420269198E-2</c:v>
                      </c:pt>
                      <c:pt idx="59">
                        <c:v>-0.28032649249787672</c:v>
                      </c:pt>
                      <c:pt idx="60">
                        <c:v>-4.3663652117251782E-2</c:v>
                      </c:pt>
                      <c:pt idx="61">
                        <c:v>-0.15834797241279447</c:v>
                      </c:pt>
                      <c:pt idx="62">
                        <c:v>-9.8167503420269198E-2</c:v>
                      </c:pt>
                      <c:pt idx="63">
                        <c:v>-0.28032649249787672</c:v>
                      </c:pt>
                      <c:pt idx="64">
                        <c:v>-4.3663652117251782E-2</c:v>
                      </c:pt>
                      <c:pt idx="65">
                        <c:v>-0.15834797241279447</c:v>
                      </c:pt>
                      <c:pt idx="66">
                        <c:v>-9.8167503420269198E-2</c:v>
                      </c:pt>
                      <c:pt idx="67">
                        <c:v>-0.28032649249787672</c:v>
                      </c:pt>
                      <c:pt idx="68">
                        <c:v>-4.3663652117251782E-2</c:v>
                      </c:pt>
                      <c:pt idx="69">
                        <c:v>-0.15834797241279447</c:v>
                      </c:pt>
                      <c:pt idx="70">
                        <c:v>-9.8167503420269198E-2</c:v>
                      </c:pt>
                      <c:pt idx="71">
                        <c:v>-0.28032649249787672</c:v>
                      </c:pt>
                      <c:pt idx="72">
                        <c:v>-4.3663652117251782E-2</c:v>
                      </c:pt>
                      <c:pt idx="73">
                        <c:v>-0.15834797241279447</c:v>
                      </c:pt>
                      <c:pt idx="74">
                        <c:v>-9.8167503420269198E-2</c:v>
                      </c:pt>
                      <c:pt idx="75">
                        <c:v>-0.28032649249787672</c:v>
                      </c:pt>
                      <c:pt idx="76">
                        <c:v>-4.3663652117251782E-2</c:v>
                      </c:pt>
                      <c:pt idx="77">
                        <c:v>-0.15834797241279447</c:v>
                      </c:pt>
                      <c:pt idx="78">
                        <c:v>-9.8167503420269198E-2</c:v>
                      </c:pt>
                      <c:pt idx="79">
                        <c:v>-0.28032649249787672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52091309687207"/>
          <c:y val="5.4668751512443943E-2"/>
          <c:w val="0.3348236172313323"/>
          <c:h val="0.24083952271923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[Emissions Price ARM.xlsx]For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1.554376550925926</c:v>
                </c:pt>
                <c:pt idx="1">
                  <c:v>0</c:v>
                </c:pt>
                <c:pt idx="2">
                  <c:v>7.4544836956521735E-3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0.48312091485507247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1214.4859999999999</c:v>
                </c:pt>
                <c:pt idx="1">
                  <c:v>0</c:v>
                </c:pt>
                <c:pt idx="2">
                  <c:v>16.459499999999998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581.79099999999994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828675</xdr:colOff>
      <xdr:row>5</xdr:row>
      <xdr:rowOff>80961</xdr:rowOff>
    </xdr:from>
    <xdr:to>
      <xdr:col>17</xdr:col>
      <xdr:colOff>304800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25</xdr:row>
      <xdr:rowOff>47624</xdr:rowOff>
    </xdr:from>
    <xdr:to>
      <xdr:col>11</xdr:col>
      <xdr:colOff>257174</xdr:colOff>
      <xdr:row>44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2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tabSelected="1" workbookViewId="0">
      <selection activeCell="I3" sqref="I3"/>
    </sheetView>
  </sheetViews>
  <sheetFormatPr defaultRowHeight="15" x14ac:dyDescent="0.25"/>
  <sheetData>
    <row r="1" spans="2:7" x14ac:dyDescent="0.25">
      <c r="D1" t="s">
        <v>54</v>
      </c>
      <c r="F1" t="s">
        <v>55</v>
      </c>
    </row>
    <row r="2" spans="2:7" x14ac:dyDescent="0.25">
      <c r="D2" t="s">
        <v>53</v>
      </c>
      <c r="E2" t="s">
        <v>40</v>
      </c>
      <c r="F2" t="s">
        <v>84</v>
      </c>
      <c r="G2" t="s">
        <v>85</v>
      </c>
    </row>
    <row r="3" spans="2:7" x14ac:dyDescent="0.25">
      <c r="B3">
        <v>2021</v>
      </c>
      <c r="C3">
        <v>1</v>
      </c>
      <c r="D3">
        <v>3.6835461764079924E-2</v>
      </c>
      <c r="E3">
        <v>5.7076255654129167E-2</v>
      </c>
      <c r="F3">
        <f>D3</f>
        <v>3.6835461764079924E-2</v>
      </c>
      <c r="G3">
        <f>E3</f>
        <v>5.7076255654129167E-2</v>
      </c>
    </row>
    <row r="4" spans="2:7" x14ac:dyDescent="0.25">
      <c r="B4">
        <v>2022</v>
      </c>
      <c r="C4">
        <f>C3+1</f>
        <v>2</v>
      </c>
      <c r="D4">
        <v>-1.1225075226579267E-2</v>
      </c>
      <c r="E4">
        <v>-9.099126940381301E-2</v>
      </c>
      <c r="F4">
        <f t="shared" ref="F4:F10" si="0">D4</f>
        <v>-1.1225075226579267E-2</v>
      </c>
      <c r="G4">
        <f t="shared" ref="G4:G10" si="1">E4</f>
        <v>-9.099126940381301E-2</v>
      </c>
    </row>
    <row r="5" spans="2:7" x14ac:dyDescent="0.25">
      <c r="B5">
        <v>2022</v>
      </c>
      <c r="C5">
        <f t="shared" ref="C5:C68" si="2">C4+1</f>
        <v>3</v>
      </c>
      <c r="D5">
        <v>0.16847899094281946</v>
      </c>
      <c r="E5">
        <v>9.3347120198123523E-2</v>
      </c>
      <c r="F5">
        <f t="shared" si="0"/>
        <v>0.16847899094281946</v>
      </c>
      <c r="G5">
        <f t="shared" si="1"/>
        <v>9.3347120198123523E-2</v>
      </c>
    </row>
    <row r="6" spans="2:7" x14ac:dyDescent="0.25">
      <c r="B6">
        <v>2022</v>
      </c>
      <c r="C6">
        <f t="shared" si="2"/>
        <v>4</v>
      </c>
      <c r="D6">
        <v>8.9336328942856272E-2</v>
      </c>
      <c r="E6">
        <v>-7.7254777814215067E-2</v>
      </c>
      <c r="F6">
        <f t="shared" si="0"/>
        <v>8.9336328942856272E-2</v>
      </c>
      <c r="G6">
        <f t="shared" si="1"/>
        <v>-7.7254777814215067E-2</v>
      </c>
    </row>
    <row r="7" spans="2:7" x14ac:dyDescent="0.25">
      <c r="B7">
        <f>B3+1</f>
        <v>2022</v>
      </c>
      <c r="C7">
        <f t="shared" si="2"/>
        <v>5</v>
      </c>
      <c r="D7">
        <v>3.6835461764079924E-2</v>
      </c>
      <c r="E7">
        <v>5.7076255654129167E-2</v>
      </c>
      <c r="F7">
        <f t="shared" si="0"/>
        <v>3.6835461764079924E-2</v>
      </c>
      <c r="G7">
        <f t="shared" si="1"/>
        <v>5.7076255654129167E-2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-1.1225075226579267E-2</v>
      </c>
      <c r="E8">
        <v>-9.099126940381301E-2</v>
      </c>
      <c r="F8">
        <f t="shared" si="0"/>
        <v>-1.1225075226579267E-2</v>
      </c>
      <c r="G8">
        <f t="shared" si="1"/>
        <v>-9.099126940381301E-2</v>
      </c>
    </row>
    <row r="9" spans="2:7" x14ac:dyDescent="0.25">
      <c r="B9">
        <f t="shared" si="3"/>
        <v>2023</v>
      </c>
      <c r="C9">
        <f t="shared" si="2"/>
        <v>7</v>
      </c>
      <c r="D9">
        <v>0.16847899094281946</v>
      </c>
      <c r="E9">
        <v>9.3347120198123523E-2</v>
      </c>
      <c r="F9">
        <f t="shared" si="0"/>
        <v>0.16847899094281946</v>
      </c>
      <c r="G9">
        <f t="shared" si="1"/>
        <v>9.3347120198123523E-2</v>
      </c>
    </row>
    <row r="10" spans="2:7" x14ac:dyDescent="0.25">
      <c r="B10">
        <f t="shared" si="3"/>
        <v>2023</v>
      </c>
      <c r="C10">
        <f t="shared" si="2"/>
        <v>8</v>
      </c>
      <c r="D10">
        <v>8.9336328942856272E-2</v>
      </c>
      <c r="E10">
        <v>-7.7254777814215067E-2</v>
      </c>
      <c r="F10">
        <f t="shared" si="0"/>
        <v>8.9336328942856272E-2</v>
      </c>
      <c r="G10">
        <f t="shared" si="1"/>
        <v>-7.7254777814215067E-2</v>
      </c>
    </row>
    <row r="11" spans="2:7" x14ac:dyDescent="0.25">
      <c r="B11">
        <f t="shared" si="3"/>
        <v>2023</v>
      </c>
      <c r="C11">
        <f t="shared" si="2"/>
        <v>9</v>
      </c>
      <c r="D11">
        <v>3.6835461764079924E-2</v>
      </c>
      <c r="E11">
        <v>5.7076255654129167E-2</v>
      </c>
      <c r="F11" s="60">
        <f>F7-(F$7-F$23)/4</f>
        <v>2.7626596323059943E-2</v>
      </c>
      <c r="G11" s="60">
        <f>G7-(G$7-G$23)/4</f>
        <v>4.2807191740596877E-2</v>
      </c>
    </row>
    <row r="12" spans="2:7" x14ac:dyDescent="0.25">
      <c r="B12">
        <f t="shared" si="3"/>
        <v>2024</v>
      </c>
      <c r="C12">
        <f t="shared" si="2"/>
        <v>10</v>
      </c>
      <c r="D12">
        <v>-1.1225075226579267E-2</v>
      </c>
      <c r="E12">
        <v>-9.099126940381301E-2</v>
      </c>
      <c r="F12" s="60">
        <f>F8-(F$8-F$24)/4</f>
        <v>-2.5595827592176403E-2</v>
      </c>
      <c r="G12" s="60">
        <f>G8-(G$8-G$24)/4</f>
        <v>-0.10055848364261138</v>
      </c>
    </row>
    <row r="13" spans="2:7" x14ac:dyDescent="0.25">
      <c r="B13">
        <f t="shared" si="3"/>
        <v>2024</v>
      </c>
      <c r="C13">
        <f t="shared" si="2"/>
        <v>11</v>
      </c>
      <c r="D13">
        <v>0.16847899094281946</v>
      </c>
      <c r="E13">
        <v>9.3347120198123523E-2</v>
      </c>
      <c r="F13" s="60">
        <f>F9-(F$9-F$25)/4</f>
        <v>0.12635924320711459</v>
      </c>
      <c r="G13" s="60">
        <f>G9-(G$9-G$25)/4</f>
        <v>7.0010340148592642E-2</v>
      </c>
    </row>
    <row r="14" spans="2:7" x14ac:dyDescent="0.25">
      <c r="B14">
        <f t="shared" si="3"/>
        <v>2024</v>
      </c>
      <c r="C14">
        <f t="shared" si="2"/>
        <v>12</v>
      </c>
      <c r="D14">
        <v>8.9336328942856272E-2</v>
      </c>
      <c r="E14">
        <v>-7.7254777814215067E-2</v>
      </c>
      <c r="F14" s="60">
        <f>F10-(F$10-F$26)/4</f>
        <v>6.7002246707142207E-2</v>
      </c>
      <c r="G14" s="60">
        <f>G10-(G$10-G$26)/4</f>
        <v>-8.3634876107719899E-2</v>
      </c>
    </row>
    <row r="15" spans="2:7" x14ac:dyDescent="0.25">
      <c r="B15">
        <f t="shared" si="3"/>
        <v>2024</v>
      </c>
      <c r="C15">
        <f t="shared" si="2"/>
        <v>13</v>
      </c>
      <c r="D15">
        <v>3.6835461764079924E-2</v>
      </c>
      <c r="E15">
        <v>5.7076255654129167E-2</v>
      </c>
      <c r="F15" s="60">
        <f>F11-(F$7-F$23)/4</f>
        <v>1.8417730882039962E-2</v>
      </c>
      <c r="G15" s="60">
        <f>G11-(G$7-G$23)/4</f>
        <v>2.8538127827064587E-2</v>
      </c>
    </row>
    <row r="16" spans="2:7" x14ac:dyDescent="0.25">
      <c r="B16">
        <f t="shared" si="3"/>
        <v>2025</v>
      </c>
      <c r="C16">
        <f t="shared" si="2"/>
        <v>14</v>
      </c>
      <c r="D16">
        <v>-1.1225075226579267E-2</v>
      </c>
      <c r="E16">
        <v>-9.099126940381301E-2</v>
      </c>
      <c r="F16" s="60">
        <f>F12-(F$8-F$24)/4</f>
        <v>-3.9966579957773543E-2</v>
      </c>
      <c r="G16" s="60">
        <f>G12-(G$8-G$24)/4</f>
        <v>-0.11012569788140976</v>
      </c>
    </row>
    <row r="17" spans="2:10" x14ac:dyDescent="0.25">
      <c r="B17">
        <f t="shared" si="3"/>
        <v>2025</v>
      </c>
      <c r="C17">
        <f t="shared" si="2"/>
        <v>15</v>
      </c>
      <c r="D17">
        <v>0.16847899094281946</v>
      </c>
      <c r="E17">
        <v>9.3347120198123523E-2</v>
      </c>
      <c r="F17" s="60">
        <f>F13-(F$9-F$25)/4</f>
        <v>8.4239495471409714E-2</v>
      </c>
      <c r="G17" s="60">
        <f>G13-(G$9-G$25)/4</f>
        <v>4.6673560099061762E-2</v>
      </c>
    </row>
    <row r="18" spans="2:10" x14ac:dyDescent="0.25">
      <c r="B18">
        <f t="shared" si="3"/>
        <v>2025</v>
      </c>
      <c r="C18">
        <f t="shared" si="2"/>
        <v>16</v>
      </c>
      <c r="D18">
        <v>8.9336328942856272E-2</v>
      </c>
      <c r="E18">
        <v>-7.7254777814215067E-2</v>
      </c>
      <c r="F18" s="60">
        <f>F14-(F$10-F$26)/4</f>
        <v>4.4668164471428143E-2</v>
      </c>
      <c r="G18" s="60">
        <f>G14-(G$10-G$26)/4</f>
        <v>-9.0014974401224732E-2</v>
      </c>
    </row>
    <row r="19" spans="2:10" x14ac:dyDescent="0.25">
      <c r="B19">
        <f t="shared" si="3"/>
        <v>2025</v>
      </c>
      <c r="C19">
        <f t="shared" si="2"/>
        <v>17</v>
      </c>
      <c r="D19">
        <v>3.6835461764079924E-2</v>
      </c>
      <c r="E19">
        <v>5.7076255654129167E-2</v>
      </c>
      <c r="F19" s="60">
        <f>F15-(F$7-F$23)/4</f>
        <v>9.2088654410199811E-3</v>
      </c>
      <c r="G19" s="60">
        <f>G15-(G$7-G$23)/4</f>
        <v>1.4269063913532295E-2</v>
      </c>
    </row>
    <row r="20" spans="2:10" x14ac:dyDescent="0.25">
      <c r="B20">
        <f t="shared" si="3"/>
        <v>2026</v>
      </c>
      <c r="C20">
        <f t="shared" si="2"/>
        <v>18</v>
      </c>
      <c r="D20">
        <v>-1.1225075226579267E-2</v>
      </c>
      <c r="E20">
        <v>-9.099126940381301E-2</v>
      </c>
      <c r="F20" s="60">
        <f>F16-(F$8-F$24)/4</f>
        <v>-5.433733232337068E-2</v>
      </c>
      <c r="G20" s="60">
        <f>G16-(G$8-G$24)/4</f>
        <v>-0.11969291212020813</v>
      </c>
    </row>
    <row r="21" spans="2:10" x14ac:dyDescent="0.25">
      <c r="B21">
        <f t="shared" si="3"/>
        <v>2026</v>
      </c>
      <c r="C21">
        <f t="shared" si="2"/>
        <v>19</v>
      </c>
      <c r="D21">
        <v>0.16847899094281946</v>
      </c>
      <c r="E21">
        <v>9.3347120198123523E-2</v>
      </c>
      <c r="F21" s="60">
        <f>F17-(F$9-F$25)/4</f>
        <v>4.211974773570485E-2</v>
      </c>
      <c r="G21" s="60">
        <f>G17-(G$9-G$25)/4</f>
        <v>2.3336780049530881E-2</v>
      </c>
    </row>
    <row r="22" spans="2:10" x14ac:dyDescent="0.25">
      <c r="B22">
        <f t="shared" si="3"/>
        <v>2026</v>
      </c>
      <c r="C22">
        <f t="shared" si="2"/>
        <v>20</v>
      </c>
      <c r="D22">
        <v>8.9336328942856272E-2</v>
      </c>
      <c r="E22">
        <v>-7.7254777814215067E-2</v>
      </c>
      <c r="F22" s="60">
        <f>F18-(F$10-F$26)/4</f>
        <v>2.2334082235714075E-2</v>
      </c>
      <c r="G22" s="60">
        <f>G18-(G$10-G$26)/4</f>
        <v>-9.6395072694729564E-2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 t="shared" ref="F23:G26" si="4">D23</f>
        <v>0</v>
      </c>
      <c r="G23">
        <f t="shared" si="4"/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-0.12926012635900652</v>
      </c>
      <c r="F24">
        <f t="shared" si="4"/>
        <v>-6.8708084688967816E-2</v>
      </c>
      <c r="G24">
        <f t="shared" si="4"/>
        <v>-0.12926012635900652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0</v>
      </c>
      <c r="F25">
        <f t="shared" si="4"/>
        <v>0</v>
      </c>
      <c r="G25">
        <f t="shared" si="4"/>
        <v>0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-0.1027751709882344</v>
      </c>
      <c r="F26">
        <f t="shared" si="4"/>
        <v>0</v>
      </c>
      <c r="G26">
        <f t="shared" si="4"/>
        <v>-0.1027751709882344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0">
        <f>F23-(F$23-F$39)/4</f>
        <v>-8.2220942916096298E-3</v>
      </c>
      <c r="G27" s="60">
        <f>G23-(G$23-G$39)/4</f>
        <v>-1.0915913029312945E-2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-0.12926012635900652</v>
      </c>
      <c r="F28" s="60">
        <f>F24-(F$24-F$40)/4</f>
        <v>-7.0408965865767253E-2</v>
      </c>
      <c r="G28" s="60">
        <f>G24-(G$24-G$40)/4</f>
        <v>-0.13653208787245352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0</v>
      </c>
      <c r="F29" s="60">
        <f>F25-(F$25-F$41)/4</f>
        <v>2.2953064383278095E-2</v>
      </c>
      <c r="G29" s="60">
        <f>G25-(G$25-G$41)/4</f>
        <v>-2.4541875855067299E-2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-0.1027751709882344</v>
      </c>
      <c r="F30" s="60">
        <f>F26-(F$26-F$42)/4</f>
        <v>-2.2169068997498584E-2</v>
      </c>
      <c r="G30" s="60">
        <f>G26-(G$26-G$42)/4</f>
        <v>-0.14716300136564497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0">
        <f>F27-(F$23-F$39)/4</f>
        <v>-1.644418858321926E-2</v>
      </c>
      <c r="G31" s="60">
        <f>G27-(G$23-G$39)/4</f>
        <v>-2.1831826058625891E-2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-0.12926012635900652</v>
      </c>
      <c r="F32" s="60">
        <f>F28-(F$24-F$40)/4</f>
        <v>-7.2109847042566691E-2</v>
      </c>
      <c r="G32" s="60">
        <f>G28-(G$24-G$40)/4</f>
        <v>-0.14380404938590052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0</v>
      </c>
      <c r="F33" s="60">
        <f>F29-(F$25-F$41)/4</f>
        <v>4.5906128766556191E-2</v>
      </c>
      <c r="G33" s="60">
        <f>G29-(G$25-G$41)/4</f>
        <v>-4.9083751710134599E-2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-0.1027751709882344</v>
      </c>
      <c r="F34" s="60">
        <f>F30-(F$26-F$42)/4</f>
        <v>-4.4338137994997168E-2</v>
      </c>
      <c r="G34" s="60">
        <f>G30-(G$26-G$42)/4</f>
        <v>-0.19155083174305554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0">
        <f>F31-(F$23-F$39)/4</f>
        <v>-2.4666282874828888E-2</v>
      </c>
      <c r="G35" s="60">
        <f>G31-(G$23-G$39)/4</f>
        <v>-3.2747739087938835E-2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-0.12926012635900652</v>
      </c>
      <c r="F36" s="60">
        <f>F32-(F$24-F$40)/4</f>
        <v>-7.3810728219366128E-2</v>
      </c>
      <c r="G36" s="60">
        <f>G32-(G$24-G$40)/4</f>
        <v>-0.15107601089934752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0</v>
      </c>
      <c r="F37" s="60">
        <f>F33-(F$25-F$41)/4</f>
        <v>6.8859193149834283E-2</v>
      </c>
      <c r="G37" s="60">
        <f>G33-(G$25-G$41)/4</f>
        <v>-7.3625627565201898E-2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-0.1027751709882344</v>
      </c>
      <c r="F38" s="60">
        <f>F34-(F$26-F$42)/4</f>
        <v>-6.6507206992495752E-2</v>
      </c>
      <c r="G38" s="60">
        <f>G34-(G$26-G$42)/4</f>
        <v>-0.2359386621204661</v>
      </c>
    </row>
    <row r="39" spans="2:7" x14ac:dyDescent="0.25">
      <c r="B39">
        <f t="shared" si="3"/>
        <v>2030</v>
      </c>
      <c r="C39">
        <f t="shared" si="2"/>
        <v>37</v>
      </c>
      <c r="D39">
        <v>-3.2888377166438519E-2</v>
      </c>
      <c r="E39">
        <v>-4.3663652117251782E-2</v>
      </c>
      <c r="F39">
        <f>D39</f>
        <v>-3.2888377166438519E-2</v>
      </c>
      <c r="G39">
        <f>E39</f>
        <v>-4.3663652117251782E-2</v>
      </c>
    </row>
    <row r="40" spans="2:7" x14ac:dyDescent="0.25">
      <c r="B40">
        <f t="shared" si="3"/>
        <v>2031</v>
      </c>
      <c r="C40">
        <f t="shared" si="2"/>
        <v>38</v>
      </c>
      <c r="D40">
        <v>-7.5511609396165566E-2</v>
      </c>
      <c r="E40">
        <v>-0.15834797241279447</v>
      </c>
      <c r="F40">
        <f t="shared" ref="F40:F82" si="5">D40</f>
        <v>-7.5511609396165566E-2</v>
      </c>
      <c r="G40">
        <f>E40</f>
        <v>-0.15834797241279447</v>
      </c>
    </row>
    <row r="41" spans="2:7" x14ac:dyDescent="0.25">
      <c r="B41">
        <f t="shared" si="3"/>
        <v>2031</v>
      </c>
      <c r="C41">
        <f t="shared" si="2"/>
        <v>39</v>
      </c>
      <c r="D41">
        <v>9.1812257533112382E-2</v>
      </c>
      <c r="E41">
        <v>-9.8167503420269198E-2</v>
      </c>
      <c r="F41">
        <f t="shared" si="5"/>
        <v>9.1812257533112382E-2</v>
      </c>
      <c r="G41">
        <f>E41</f>
        <v>-9.8167503420269198E-2</v>
      </c>
    </row>
    <row r="42" spans="2:7" x14ac:dyDescent="0.25">
      <c r="B42">
        <f t="shared" si="3"/>
        <v>2031</v>
      </c>
      <c r="C42">
        <f t="shared" si="2"/>
        <v>40</v>
      </c>
      <c r="D42">
        <v>-8.8676275989994335E-2</v>
      </c>
      <c r="E42">
        <v>-0.28032649249787672</v>
      </c>
      <c r="F42">
        <f t="shared" si="5"/>
        <v>-8.8676275989994335E-2</v>
      </c>
      <c r="G42">
        <f>E42</f>
        <v>-0.28032649249787672</v>
      </c>
    </row>
    <row r="43" spans="2:7" x14ac:dyDescent="0.25">
      <c r="B43">
        <f t="shared" si="3"/>
        <v>2031</v>
      </c>
      <c r="C43">
        <f t="shared" si="2"/>
        <v>41</v>
      </c>
      <c r="D43">
        <v>-3.2888377166438519E-2</v>
      </c>
      <c r="E43">
        <v>-4.3663652117251782E-2</v>
      </c>
      <c r="F43">
        <f t="shared" si="5"/>
        <v>-3.2888377166438519E-2</v>
      </c>
      <c r="G43">
        <f>E43</f>
        <v>-4.3663652117251782E-2</v>
      </c>
    </row>
    <row r="44" spans="2:7" x14ac:dyDescent="0.25">
      <c r="B44">
        <f t="shared" si="3"/>
        <v>2032</v>
      </c>
      <c r="C44">
        <f t="shared" si="2"/>
        <v>42</v>
      </c>
      <c r="D44">
        <v>-7.5511609396165566E-2</v>
      </c>
      <c r="E44">
        <v>-0.15834797241279447</v>
      </c>
      <c r="F44">
        <f t="shared" si="5"/>
        <v>-7.5511609396165566E-2</v>
      </c>
      <c r="G44">
        <f t="shared" ref="G44:G82" si="6">E44</f>
        <v>-0.15834797241279447</v>
      </c>
    </row>
    <row r="45" spans="2:7" x14ac:dyDescent="0.25">
      <c r="B45">
        <f t="shared" si="3"/>
        <v>2032</v>
      </c>
      <c r="C45">
        <f t="shared" si="2"/>
        <v>43</v>
      </c>
      <c r="D45">
        <v>9.1812257533112382E-2</v>
      </c>
      <c r="E45">
        <v>-9.8167503420269198E-2</v>
      </c>
      <c r="F45">
        <f t="shared" si="5"/>
        <v>9.1812257533112382E-2</v>
      </c>
      <c r="G45">
        <f t="shared" si="6"/>
        <v>-9.8167503420269198E-2</v>
      </c>
    </row>
    <row r="46" spans="2:7" x14ac:dyDescent="0.25">
      <c r="B46">
        <f t="shared" si="3"/>
        <v>2032</v>
      </c>
      <c r="C46">
        <f t="shared" si="2"/>
        <v>44</v>
      </c>
      <c r="D46">
        <v>-8.8676275989994335E-2</v>
      </c>
      <c r="E46">
        <v>-0.28032649249787672</v>
      </c>
      <c r="F46">
        <f t="shared" si="5"/>
        <v>-8.8676275989994335E-2</v>
      </c>
      <c r="G46">
        <f t="shared" si="6"/>
        <v>-0.28032649249787672</v>
      </c>
    </row>
    <row r="47" spans="2:7" x14ac:dyDescent="0.25">
      <c r="B47">
        <f t="shared" si="3"/>
        <v>2032</v>
      </c>
      <c r="C47">
        <f t="shared" si="2"/>
        <v>45</v>
      </c>
      <c r="D47">
        <v>-3.2888377166438519E-2</v>
      </c>
      <c r="E47">
        <v>-4.3663652117251782E-2</v>
      </c>
      <c r="F47">
        <f t="shared" si="5"/>
        <v>-3.2888377166438519E-2</v>
      </c>
      <c r="G47">
        <f t="shared" si="6"/>
        <v>-4.3663652117251782E-2</v>
      </c>
    </row>
    <row r="48" spans="2:7" x14ac:dyDescent="0.25">
      <c r="B48">
        <f t="shared" si="3"/>
        <v>2033</v>
      </c>
      <c r="C48">
        <f t="shared" si="2"/>
        <v>46</v>
      </c>
      <c r="D48">
        <v>-7.5511609396165566E-2</v>
      </c>
      <c r="E48">
        <v>-0.15834797241279447</v>
      </c>
      <c r="F48">
        <f t="shared" si="5"/>
        <v>-7.5511609396165566E-2</v>
      </c>
      <c r="G48">
        <f t="shared" si="6"/>
        <v>-0.15834797241279447</v>
      </c>
    </row>
    <row r="49" spans="2:7" x14ac:dyDescent="0.25">
      <c r="B49">
        <f t="shared" si="3"/>
        <v>2033</v>
      </c>
      <c r="C49">
        <f t="shared" si="2"/>
        <v>47</v>
      </c>
      <c r="D49">
        <v>9.1812257533112382E-2</v>
      </c>
      <c r="E49">
        <v>-9.8167503420269198E-2</v>
      </c>
      <c r="F49">
        <f t="shared" si="5"/>
        <v>9.1812257533112382E-2</v>
      </c>
      <c r="G49">
        <f t="shared" si="6"/>
        <v>-9.8167503420269198E-2</v>
      </c>
    </row>
    <row r="50" spans="2:7" x14ac:dyDescent="0.25">
      <c r="B50">
        <f t="shared" si="3"/>
        <v>2033</v>
      </c>
      <c r="C50">
        <f t="shared" si="2"/>
        <v>48</v>
      </c>
      <c r="D50">
        <v>-8.8676275989994335E-2</v>
      </c>
      <c r="E50">
        <v>-0.28032649249787672</v>
      </c>
      <c r="F50">
        <f t="shared" si="5"/>
        <v>-8.8676275989994335E-2</v>
      </c>
      <c r="G50">
        <f t="shared" si="6"/>
        <v>-0.28032649249787672</v>
      </c>
    </row>
    <row r="51" spans="2:7" x14ac:dyDescent="0.25">
      <c r="B51">
        <f t="shared" si="3"/>
        <v>2033</v>
      </c>
      <c r="C51">
        <f t="shared" si="2"/>
        <v>49</v>
      </c>
      <c r="D51">
        <v>-3.2888377166438519E-2</v>
      </c>
      <c r="E51">
        <v>-4.3663652117251782E-2</v>
      </c>
      <c r="F51">
        <f t="shared" si="5"/>
        <v>-3.2888377166438519E-2</v>
      </c>
      <c r="G51">
        <f t="shared" si="6"/>
        <v>-4.3663652117251782E-2</v>
      </c>
    </row>
    <row r="52" spans="2:7" x14ac:dyDescent="0.25">
      <c r="B52">
        <f t="shared" si="3"/>
        <v>2034</v>
      </c>
      <c r="C52">
        <f t="shared" si="2"/>
        <v>50</v>
      </c>
      <c r="D52">
        <v>-7.5511609396165566E-2</v>
      </c>
      <c r="E52">
        <v>-0.15834797241279447</v>
      </c>
      <c r="F52">
        <f t="shared" si="5"/>
        <v>-7.5511609396165566E-2</v>
      </c>
      <c r="G52">
        <f t="shared" si="6"/>
        <v>-0.15834797241279447</v>
      </c>
    </row>
    <row r="53" spans="2:7" x14ac:dyDescent="0.25">
      <c r="B53">
        <f t="shared" si="3"/>
        <v>2034</v>
      </c>
      <c r="C53">
        <f t="shared" si="2"/>
        <v>51</v>
      </c>
      <c r="D53">
        <v>9.1812257533112382E-2</v>
      </c>
      <c r="E53">
        <v>-9.8167503420269198E-2</v>
      </c>
      <c r="F53">
        <f t="shared" si="5"/>
        <v>9.1812257533112382E-2</v>
      </c>
      <c r="G53">
        <f t="shared" si="6"/>
        <v>-9.8167503420269198E-2</v>
      </c>
    </row>
    <row r="54" spans="2:7" x14ac:dyDescent="0.25">
      <c r="B54">
        <f t="shared" si="3"/>
        <v>2034</v>
      </c>
      <c r="C54">
        <f t="shared" si="2"/>
        <v>52</v>
      </c>
      <c r="D54">
        <v>-8.8676275989994335E-2</v>
      </c>
      <c r="E54">
        <v>-0.28032649249787672</v>
      </c>
      <c r="F54">
        <f t="shared" si="5"/>
        <v>-8.8676275989994335E-2</v>
      </c>
      <c r="G54">
        <f t="shared" si="6"/>
        <v>-0.28032649249787672</v>
      </c>
    </row>
    <row r="55" spans="2:7" x14ac:dyDescent="0.25">
      <c r="B55">
        <f t="shared" si="3"/>
        <v>2034</v>
      </c>
      <c r="C55">
        <f>C54+1</f>
        <v>53</v>
      </c>
      <c r="D55">
        <v>-3.2888377166438519E-2</v>
      </c>
      <c r="E55">
        <v>-4.3663652117251782E-2</v>
      </c>
      <c r="F55">
        <f t="shared" si="5"/>
        <v>-3.2888377166438519E-2</v>
      </c>
      <c r="G55">
        <f t="shared" si="6"/>
        <v>-4.3663652117251782E-2</v>
      </c>
    </row>
    <row r="56" spans="2:7" x14ac:dyDescent="0.25">
      <c r="B56">
        <f t="shared" si="3"/>
        <v>2035</v>
      </c>
      <c r="C56">
        <f t="shared" si="2"/>
        <v>54</v>
      </c>
      <c r="D56">
        <v>-7.5511609396165566E-2</v>
      </c>
      <c r="E56">
        <v>-0.15834797241279447</v>
      </c>
      <c r="F56">
        <f t="shared" si="5"/>
        <v>-7.5511609396165566E-2</v>
      </c>
      <c r="G56">
        <f t="shared" si="6"/>
        <v>-0.15834797241279447</v>
      </c>
    </row>
    <row r="57" spans="2:7" x14ac:dyDescent="0.25">
      <c r="B57">
        <f t="shared" si="3"/>
        <v>2035</v>
      </c>
      <c r="C57">
        <f t="shared" si="2"/>
        <v>55</v>
      </c>
      <c r="D57">
        <v>9.1812257533112382E-2</v>
      </c>
      <c r="E57">
        <v>-9.8167503420269198E-2</v>
      </c>
      <c r="F57">
        <f t="shared" si="5"/>
        <v>9.1812257533112382E-2</v>
      </c>
      <c r="G57">
        <f t="shared" si="6"/>
        <v>-9.8167503420269198E-2</v>
      </c>
    </row>
    <row r="58" spans="2:7" x14ac:dyDescent="0.25">
      <c r="B58">
        <f t="shared" si="3"/>
        <v>2035</v>
      </c>
      <c r="C58">
        <f t="shared" si="2"/>
        <v>56</v>
      </c>
      <c r="D58">
        <v>-8.8676275989994335E-2</v>
      </c>
      <c r="E58">
        <v>-0.28032649249787672</v>
      </c>
      <c r="F58">
        <f t="shared" si="5"/>
        <v>-8.8676275989994335E-2</v>
      </c>
      <c r="G58">
        <f t="shared" si="6"/>
        <v>-0.28032649249787672</v>
      </c>
    </row>
    <row r="59" spans="2:7" x14ac:dyDescent="0.25">
      <c r="B59">
        <f t="shared" si="3"/>
        <v>2035</v>
      </c>
      <c r="C59">
        <f t="shared" si="2"/>
        <v>57</v>
      </c>
      <c r="D59">
        <v>-3.2888377166438519E-2</v>
      </c>
      <c r="E59">
        <v>-4.3663652117251782E-2</v>
      </c>
      <c r="F59">
        <f t="shared" si="5"/>
        <v>-3.2888377166438519E-2</v>
      </c>
      <c r="G59">
        <f t="shared" si="6"/>
        <v>-4.3663652117251782E-2</v>
      </c>
    </row>
    <row r="60" spans="2:7" x14ac:dyDescent="0.25">
      <c r="B60">
        <f t="shared" si="3"/>
        <v>2036</v>
      </c>
      <c r="C60">
        <f t="shared" si="2"/>
        <v>58</v>
      </c>
      <c r="D60">
        <v>-7.5511609396165566E-2</v>
      </c>
      <c r="E60">
        <v>-0.15834797241279447</v>
      </c>
      <c r="F60">
        <f t="shared" si="5"/>
        <v>-7.5511609396165566E-2</v>
      </c>
      <c r="G60">
        <f t="shared" si="6"/>
        <v>-0.15834797241279447</v>
      </c>
    </row>
    <row r="61" spans="2:7" x14ac:dyDescent="0.25">
      <c r="B61">
        <f t="shared" si="3"/>
        <v>2036</v>
      </c>
      <c r="C61">
        <f t="shared" si="2"/>
        <v>59</v>
      </c>
      <c r="D61">
        <v>9.1812257533112382E-2</v>
      </c>
      <c r="E61">
        <v>-9.8167503420269198E-2</v>
      </c>
      <c r="F61">
        <f t="shared" si="5"/>
        <v>9.1812257533112382E-2</v>
      </c>
      <c r="G61">
        <f t="shared" si="6"/>
        <v>-9.8167503420269198E-2</v>
      </c>
    </row>
    <row r="62" spans="2:7" x14ac:dyDescent="0.25">
      <c r="B62">
        <f t="shared" si="3"/>
        <v>2036</v>
      </c>
      <c r="C62">
        <f t="shared" si="2"/>
        <v>60</v>
      </c>
      <c r="D62">
        <v>-8.8676275989994335E-2</v>
      </c>
      <c r="E62">
        <v>-0.28032649249787672</v>
      </c>
      <c r="F62">
        <f t="shared" si="5"/>
        <v>-8.8676275989994335E-2</v>
      </c>
      <c r="G62">
        <f t="shared" si="6"/>
        <v>-0.28032649249787672</v>
      </c>
    </row>
    <row r="63" spans="2:7" x14ac:dyDescent="0.25">
      <c r="B63">
        <f t="shared" si="3"/>
        <v>2036</v>
      </c>
      <c r="C63">
        <f t="shared" si="2"/>
        <v>61</v>
      </c>
      <c r="D63">
        <v>-3.2888377166438519E-2</v>
      </c>
      <c r="E63">
        <v>-4.3663652117251782E-2</v>
      </c>
      <c r="F63">
        <f t="shared" si="5"/>
        <v>-3.2888377166438519E-2</v>
      </c>
      <c r="G63">
        <f t="shared" si="6"/>
        <v>-4.3663652117251782E-2</v>
      </c>
    </row>
    <row r="64" spans="2:7" x14ac:dyDescent="0.25">
      <c r="B64">
        <f t="shared" si="3"/>
        <v>2037</v>
      </c>
      <c r="C64">
        <f t="shared" si="2"/>
        <v>62</v>
      </c>
      <c r="D64">
        <v>-7.5511609396165566E-2</v>
      </c>
      <c r="E64">
        <v>-0.15834797241279447</v>
      </c>
      <c r="F64">
        <f t="shared" si="5"/>
        <v>-7.5511609396165566E-2</v>
      </c>
      <c r="G64">
        <f t="shared" si="6"/>
        <v>-0.15834797241279447</v>
      </c>
    </row>
    <row r="65" spans="2:7" x14ac:dyDescent="0.25">
      <c r="B65">
        <f t="shared" si="3"/>
        <v>2037</v>
      </c>
      <c r="C65">
        <f t="shared" si="2"/>
        <v>63</v>
      </c>
      <c r="D65">
        <v>9.1812257533112382E-2</v>
      </c>
      <c r="E65">
        <v>-9.8167503420269198E-2</v>
      </c>
      <c r="F65">
        <f t="shared" si="5"/>
        <v>9.1812257533112382E-2</v>
      </c>
      <c r="G65">
        <f t="shared" si="6"/>
        <v>-9.8167503420269198E-2</v>
      </c>
    </row>
    <row r="66" spans="2:7" x14ac:dyDescent="0.25">
      <c r="B66">
        <f t="shared" si="3"/>
        <v>2037</v>
      </c>
      <c r="C66">
        <f t="shared" si="2"/>
        <v>64</v>
      </c>
      <c r="D66">
        <v>-8.8676275989994335E-2</v>
      </c>
      <c r="E66">
        <v>-0.28032649249787672</v>
      </c>
      <c r="F66">
        <f t="shared" si="5"/>
        <v>-8.8676275989994335E-2</v>
      </c>
      <c r="G66">
        <f t="shared" si="6"/>
        <v>-0.28032649249787672</v>
      </c>
    </row>
    <row r="67" spans="2:7" x14ac:dyDescent="0.25">
      <c r="B67">
        <f t="shared" si="3"/>
        <v>2037</v>
      </c>
      <c r="C67">
        <f t="shared" si="2"/>
        <v>65</v>
      </c>
      <c r="D67">
        <v>-3.2888377166438519E-2</v>
      </c>
      <c r="E67">
        <v>-4.3663652117251782E-2</v>
      </c>
      <c r="F67">
        <f t="shared" si="5"/>
        <v>-3.2888377166438519E-2</v>
      </c>
      <c r="G67">
        <f t="shared" si="6"/>
        <v>-4.3663652117251782E-2</v>
      </c>
    </row>
    <row r="68" spans="2:7" x14ac:dyDescent="0.25">
      <c r="B68">
        <f t="shared" si="3"/>
        <v>2038</v>
      </c>
      <c r="C68">
        <f t="shared" si="2"/>
        <v>66</v>
      </c>
      <c r="D68">
        <v>-7.5511609396165566E-2</v>
      </c>
      <c r="E68">
        <v>-0.15834797241279447</v>
      </c>
      <c r="F68">
        <f t="shared" si="5"/>
        <v>-7.5511609396165566E-2</v>
      </c>
      <c r="G68">
        <f t="shared" si="6"/>
        <v>-0.15834797241279447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9.1812257533112382E-2</v>
      </c>
      <c r="E69">
        <v>-9.8167503420269198E-2</v>
      </c>
      <c r="F69">
        <f t="shared" si="5"/>
        <v>9.1812257533112382E-2</v>
      </c>
      <c r="G69">
        <f t="shared" si="6"/>
        <v>-9.8167503420269198E-2</v>
      </c>
    </row>
    <row r="70" spans="2:7" x14ac:dyDescent="0.25">
      <c r="B70">
        <f t="shared" si="3"/>
        <v>2038</v>
      </c>
      <c r="C70">
        <f t="shared" si="7"/>
        <v>68</v>
      </c>
      <c r="D70">
        <v>-8.8676275989994335E-2</v>
      </c>
      <c r="E70">
        <v>-0.28032649249787672</v>
      </c>
      <c r="F70">
        <f t="shared" si="5"/>
        <v>-8.8676275989994335E-2</v>
      </c>
      <c r="G70">
        <f t="shared" si="6"/>
        <v>-0.28032649249787672</v>
      </c>
    </row>
    <row r="71" spans="2:7" x14ac:dyDescent="0.25">
      <c r="B71">
        <f t="shared" si="3"/>
        <v>2038</v>
      </c>
      <c r="C71">
        <f t="shared" si="7"/>
        <v>69</v>
      </c>
      <c r="D71">
        <v>-3.2888377166438519E-2</v>
      </c>
      <c r="E71">
        <v>-4.3663652117251782E-2</v>
      </c>
      <c r="F71">
        <f t="shared" si="5"/>
        <v>-3.2888377166438519E-2</v>
      </c>
      <c r="G71">
        <f t="shared" si="6"/>
        <v>-4.3663652117251782E-2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-7.5511609396165566E-2</v>
      </c>
      <c r="E72">
        <v>-0.15834797241279447</v>
      </c>
      <c r="F72">
        <f t="shared" si="5"/>
        <v>-7.5511609396165566E-2</v>
      </c>
      <c r="G72">
        <f t="shared" si="6"/>
        <v>-0.15834797241279447</v>
      </c>
    </row>
    <row r="73" spans="2:7" x14ac:dyDescent="0.25">
      <c r="B73">
        <f t="shared" si="8"/>
        <v>2039</v>
      </c>
      <c r="C73">
        <f t="shared" si="7"/>
        <v>71</v>
      </c>
      <c r="D73">
        <v>9.1812257533112382E-2</v>
      </c>
      <c r="E73">
        <v>-9.8167503420269198E-2</v>
      </c>
      <c r="F73">
        <f t="shared" si="5"/>
        <v>9.1812257533112382E-2</v>
      </c>
      <c r="G73">
        <f t="shared" si="6"/>
        <v>-9.8167503420269198E-2</v>
      </c>
    </row>
    <row r="74" spans="2:7" x14ac:dyDescent="0.25">
      <c r="B74">
        <f t="shared" si="8"/>
        <v>2039</v>
      </c>
      <c r="C74">
        <f t="shared" si="7"/>
        <v>72</v>
      </c>
      <c r="D74">
        <v>-8.8676275989994335E-2</v>
      </c>
      <c r="E74">
        <v>-0.28032649249787672</v>
      </c>
      <c r="F74">
        <f t="shared" si="5"/>
        <v>-8.8676275989994335E-2</v>
      </c>
      <c r="G74">
        <f t="shared" si="6"/>
        <v>-0.28032649249787672</v>
      </c>
    </row>
    <row r="75" spans="2:7" x14ac:dyDescent="0.25">
      <c r="B75">
        <f t="shared" si="8"/>
        <v>2039</v>
      </c>
      <c r="C75">
        <f t="shared" si="7"/>
        <v>73</v>
      </c>
      <c r="D75">
        <v>-3.2888377166438519E-2</v>
      </c>
      <c r="E75">
        <v>-4.3663652117251782E-2</v>
      </c>
      <c r="F75">
        <f t="shared" si="5"/>
        <v>-3.2888377166438519E-2</v>
      </c>
      <c r="G75">
        <f t="shared" si="6"/>
        <v>-4.3663652117251782E-2</v>
      </c>
    </row>
    <row r="76" spans="2:7" x14ac:dyDescent="0.25">
      <c r="B76">
        <f t="shared" si="8"/>
        <v>2040</v>
      </c>
      <c r="C76">
        <f t="shared" si="7"/>
        <v>74</v>
      </c>
      <c r="D76">
        <v>-7.5511609396165566E-2</v>
      </c>
      <c r="E76">
        <v>-0.15834797241279447</v>
      </c>
      <c r="F76">
        <f t="shared" si="5"/>
        <v>-7.5511609396165566E-2</v>
      </c>
      <c r="G76">
        <f t="shared" si="6"/>
        <v>-0.15834797241279447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9.1812257533112382E-2</v>
      </c>
      <c r="E77">
        <v>-9.8167503420269198E-2</v>
      </c>
      <c r="F77">
        <f t="shared" si="5"/>
        <v>9.1812257533112382E-2</v>
      </c>
      <c r="G77">
        <f t="shared" si="6"/>
        <v>-9.8167503420269198E-2</v>
      </c>
    </row>
    <row r="78" spans="2:7" x14ac:dyDescent="0.25">
      <c r="B78">
        <f t="shared" si="8"/>
        <v>2040</v>
      </c>
      <c r="C78">
        <f t="shared" si="9"/>
        <v>76</v>
      </c>
      <c r="D78">
        <v>-8.8676275989994335E-2</v>
      </c>
      <c r="E78">
        <v>-0.28032649249787672</v>
      </c>
      <c r="F78">
        <f t="shared" si="5"/>
        <v>-8.8676275989994335E-2</v>
      </c>
      <c r="G78">
        <f t="shared" si="6"/>
        <v>-0.28032649249787672</v>
      </c>
    </row>
    <row r="79" spans="2:7" x14ac:dyDescent="0.25">
      <c r="B79">
        <f t="shared" si="8"/>
        <v>2040</v>
      </c>
      <c r="C79">
        <f t="shared" si="9"/>
        <v>77</v>
      </c>
      <c r="D79">
        <v>-3.2888377166438519E-2</v>
      </c>
      <c r="E79">
        <v>-4.3663652117251782E-2</v>
      </c>
      <c r="F79">
        <f t="shared" si="5"/>
        <v>-3.2888377166438519E-2</v>
      </c>
      <c r="G79">
        <f t="shared" si="6"/>
        <v>-4.3663652117251782E-2</v>
      </c>
    </row>
    <row r="80" spans="2:7" x14ac:dyDescent="0.25">
      <c r="B80">
        <f t="shared" si="8"/>
        <v>2041</v>
      </c>
      <c r="C80">
        <f t="shared" si="9"/>
        <v>78</v>
      </c>
      <c r="D80">
        <v>-7.5511609396165566E-2</v>
      </c>
      <c r="E80">
        <v>-0.15834797241279447</v>
      </c>
      <c r="F80">
        <f t="shared" si="5"/>
        <v>-7.5511609396165566E-2</v>
      </c>
      <c r="G80">
        <f t="shared" si="6"/>
        <v>-0.15834797241279447</v>
      </c>
    </row>
    <row r="81" spans="2:7" x14ac:dyDescent="0.25">
      <c r="B81">
        <f t="shared" si="8"/>
        <v>2041</v>
      </c>
      <c r="C81">
        <f t="shared" si="9"/>
        <v>79</v>
      </c>
      <c r="D81">
        <v>9.1812257533112382E-2</v>
      </c>
      <c r="E81">
        <v>-9.8167503420269198E-2</v>
      </c>
      <c r="F81">
        <f t="shared" si="5"/>
        <v>9.1812257533112382E-2</v>
      </c>
      <c r="G81">
        <f t="shared" si="6"/>
        <v>-9.8167503420269198E-2</v>
      </c>
    </row>
    <row r="82" spans="2:7" x14ac:dyDescent="0.25">
      <c r="B82">
        <f t="shared" si="8"/>
        <v>2041</v>
      </c>
      <c r="C82">
        <f t="shared" si="9"/>
        <v>80</v>
      </c>
      <c r="D82">
        <v>-8.8676275989994335E-2</v>
      </c>
      <c r="E82">
        <v>-0.28032649249787672</v>
      </c>
      <c r="F82">
        <f t="shared" si="5"/>
        <v>-8.8676275989994335E-2</v>
      </c>
      <c r="G82">
        <f t="shared" si="6"/>
        <v>-0.28032649249787672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A10" workbookViewId="0">
      <selection activeCell="J20" sqref="J20:L21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56</v>
      </c>
      <c r="C2" s="66" t="s">
        <v>57</v>
      </c>
      <c r="D2" s="66" t="s">
        <v>53</v>
      </c>
      <c r="E2" s="66" t="s">
        <v>40</v>
      </c>
      <c r="F2" s="66" t="s">
        <v>60</v>
      </c>
      <c r="G2" s="66" t="s">
        <v>68</v>
      </c>
      <c r="H2" s="66" t="s">
        <v>61</v>
      </c>
      <c r="I2" s="66" t="s">
        <v>62</v>
      </c>
      <c r="J2" s="66" t="s">
        <v>63</v>
      </c>
      <c r="K2" s="66" t="s">
        <v>64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58</v>
      </c>
      <c r="N4" t="s">
        <v>65</v>
      </c>
      <c r="O4" t="s">
        <v>69</v>
      </c>
      <c r="P4" t="s">
        <v>66</v>
      </c>
      <c r="Q4" t="s">
        <v>67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59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70</v>
      </c>
      <c r="C19" t="s">
        <v>71</v>
      </c>
      <c r="D19" t="s">
        <v>72</v>
      </c>
      <c r="E19" t="s">
        <v>73</v>
      </c>
      <c r="F19" t="s">
        <v>74</v>
      </c>
      <c r="G19" t="s">
        <v>75</v>
      </c>
      <c r="H19" t="s">
        <v>76</v>
      </c>
      <c r="I19" t="s">
        <v>77</v>
      </c>
      <c r="J19" t="s">
        <v>78</v>
      </c>
      <c r="K19" t="s">
        <v>79</v>
      </c>
      <c r="L19" t="s">
        <v>80</v>
      </c>
      <c r="M19" t="s">
        <v>81</v>
      </c>
    </row>
    <row r="20" spans="1:13" x14ac:dyDescent="0.25">
      <c r="A20" t="s">
        <v>63</v>
      </c>
      <c r="B20" s="67">
        <v>1214.4859999999999</v>
      </c>
      <c r="C20" s="67">
        <v>0</v>
      </c>
      <c r="D20" s="67">
        <v>16.459499999999998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581.79099999999994</v>
      </c>
      <c r="M20" s="67">
        <v>0</v>
      </c>
    </row>
    <row r="21" spans="1:13" x14ac:dyDescent="0.25">
      <c r="A21" t="s">
        <v>64</v>
      </c>
      <c r="B21" s="67">
        <v>1.554376550925926</v>
      </c>
      <c r="C21" s="67">
        <v>0</v>
      </c>
      <c r="D21" s="67">
        <v>7.4544836956521735E-3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0.48312091485507247</v>
      </c>
      <c r="M21" s="67">
        <v>0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workbookViewId="0">
      <selection activeCell="D24" sqref="D24:F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K1" s="36"/>
      <c r="L1" s="36"/>
      <c r="M1" s="19" t="s">
        <v>42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43"/>
      <c r="L3" s="43"/>
      <c r="M3" s="1" t="s">
        <v>43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36</v>
      </c>
    </row>
    <row r="5" spans="1:18" ht="15.75" thickBot="1" x14ac:dyDescent="0.3">
      <c r="A5" s="10" t="s">
        <v>19</v>
      </c>
      <c r="B5" s="10" t="s">
        <v>9</v>
      </c>
      <c r="C5" s="7">
        <v>10081.246408565785</v>
      </c>
      <c r="D5" s="15">
        <v>10462.746469865784</v>
      </c>
      <c r="E5" s="15">
        <v>10081.246408565785</v>
      </c>
      <c r="F5" s="7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44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82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46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47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43"/>
      <c r="L9" s="46">
        <v>6</v>
      </c>
      <c r="M9" s="50" t="s">
        <v>50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48</v>
      </c>
    </row>
    <row r="11" spans="1:18" ht="15.75" thickBot="1" x14ac:dyDescent="0.3">
      <c r="A11" s="16" t="s">
        <v>10</v>
      </c>
      <c r="B11" s="16" t="s">
        <v>23</v>
      </c>
      <c r="C11" s="58">
        <v>0</v>
      </c>
      <c r="D11" s="58">
        <v>1214.4859999999999</v>
      </c>
      <c r="E11" s="58">
        <v>0</v>
      </c>
      <c r="F11" s="58">
        <v>16.459499999999998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49</v>
      </c>
    </row>
    <row r="12" spans="1:18" ht="15.75" thickBot="1" x14ac:dyDescent="0.3">
      <c r="A12" s="17" t="s">
        <v>4</v>
      </c>
      <c r="B12" s="18"/>
      <c r="C12" s="26">
        <f>SUM(C5:C11)</f>
        <v>35310.385539000563</v>
      </c>
      <c r="D12" s="26">
        <f>SUM(D5:D11)</f>
        <v>38632.94913653245</v>
      </c>
      <c r="E12" s="26">
        <f>SUM(E5:E11)</f>
        <v>35522.228716258091</v>
      </c>
      <c r="F12" s="26">
        <f>SUM(F5:F11)</f>
        <v>35033.655473783176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83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59">
        <f>(C12-C13)/C13</f>
        <v>3.6835461764079924E-2</v>
      </c>
      <c r="D14" s="59">
        <f>(D12-D13)/D13</f>
        <v>-1.1225075226579267E-2</v>
      </c>
      <c r="E14" s="59">
        <f>(E12-E13)/E13</f>
        <v>0.16847899094281946</v>
      </c>
      <c r="F14" s="59">
        <f>(F12-F13)/F13</f>
        <v>8.9336328942856272E-2</v>
      </c>
      <c r="L14" s="47"/>
    </row>
    <row r="15" spans="1:18" x14ac:dyDescent="0.25">
      <c r="L15" s="47"/>
      <c r="M15" s="35"/>
    </row>
    <row r="16" spans="1:18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L16" s="47"/>
      <c r="M16" s="71"/>
      <c r="N16" s="71"/>
      <c r="O16" s="71"/>
      <c r="P16" s="71"/>
      <c r="Q16" s="22"/>
    </row>
    <row r="17" spans="1:17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29"/>
      <c r="L17" s="47"/>
      <c r="M17" s="71"/>
      <c r="N17" s="71"/>
      <c r="O17" s="71"/>
      <c r="P17" s="71"/>
      <c r="Q17" s="22"/>
    </row>
    <row r="18" spans="1:17" x14ac:dyDescent="0.25">
      <c r="A18" s="10" t="s">
        <v>19</v>
      </c>
      <c r="B18" s="6" t="s">
        <v>26</v>
      </c>
      <c r="C18" s="25">
        <v>10068.721815937779</v>
      </c>
      <c r="D18" s="24">
        <v>10350.400427784649</v>
      </c>
      <c r="E18" s="24">
        <v>9761.0491419755363</v>
      </c>
      <c r="F18" s="24">
        <v>8278.0717832214723</v>
      </c>
      <c r="G18" s="30"/>
      <c r="L18" s="47"/>
      <c r="M18" s="70"/>
      <c r="N18" s="70"/>
      <c r="O18" s="70"/>
      <c r="P18" s="70"/>
      <c r="Q18" s="22"/>
    </row>
    <row r="19" spans="1:17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H19" s="1">
        <v>1214.4859999999999</v>
      </c>
      <c r="I19" s="1">
        <v>0</v>
      </c>
      <c r="J19" s="1">
        <v>16.459499999999998</v>
      </c>
      <c r="K19" s="1">
        <v>0</v>
      </c>
      <c r="L19" s="47"/>
      <c r="Q19" s="22"/>
    </row>
    <row r="20" spans="1:17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H20" s="1">
        <v>1.554376550925926</v>
      </c>
      <c r="I20" s="1">
        <v>0</v>
      </c>
      <c r="J20" s="1">
        <v>7.4544836956521735E-3</v>
      </c>
      <c r="K20" s="1">
        <v>0</v>
      </c>
      <c r="L20" s="47"/>
      <c r="Q20" s="22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69">
        <v>0</v>
      </c>
      <c r="D24" s="69">
        <v>1.554376550925926</v>
      </c>
      <c r="E24" s="69">
        <v>0</v>
      </c>
      <c r="F24" s="69">
        <v>7.4544836956521735E-3</v>
      </c>
    </row>
    <row r="25" spans="1:17" x14ac:dyDescent="0.25">
      <c r="A25" s="17" t="s">
        <v>4</v>
      </c>
      <c r="B25" s="18"/>
      <c r="C25" s="26">
        <f>SUM(C18:C24)</f>
        <v>25908.939026082706</v>
      </c>
      <c r="D25" s="26">
        <f>SUM(D18:D24)</f>
        <v>23851.48008211335</v>
      </c>
      <c r="E25" s="26">
        <f>SUM(E18:E24)</f>
        <v>24021.929577872972</v>
      </c>
      <c r="F25" s="26">
        <f>SUM(F18:F24)</f>
        <v>22514.060676110967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59">
        <f>(C25-C26)/C26</f>
        <v>5.7076255654129167E-2</v>
      </c>
      <c r="D27" s="59">
        <f>(D25-D26)/D26</f>
        <v>-9.099126940381301E-2</v>
      </c>
      <c r="E27" s="59">
        <f>(E25-E26)/E26</f>
        <v>9.3347120198123523E-2</v>
      </c>
      <c r="F27" s="59">
        <f>(F25-F26)/F26</f>
        <v>-7.7254777814215067E-2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37"/>
      <c r="L3" s="43"/>
      <c r="M3" s="1" t="s">
        <v>43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9431.2833411657848</v>
      </c>
      <c r="D5" s="24">
        <v>9431.2833411657848</v>
      </c>
      <c r="E5" s="24">
        <v>9431.2833411657848</v>
      </c>
      <c r="F5" s="25">
        <v>9431.2833411657848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37"/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34660.42247160057</v>
      </c>
      <c r="D12" s="26">
        <f>SUM(D5:D11)</f>
        <v>36387.000007832452</v>
      </c>
      <c r="E12" s="26">
        <f>SUM(E5:E11)</f>
        <v>34872.265648858098</v>
      </c>
      <c r="F12" s="26">
        <f>SUM(F5:F11)</f>
        <v>34367.232906383178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68">
        <f>(C12-C13)/C13</f>
        <v>1.7750290451720933E-2</v>
      </c>
      <c r="D14" s="59">
        <f>(D12-D13)/D13</f>
        <v>-6.8708084688967816E-2</v>
      </c>
      <c r="E14" s="68">
        <f>(E12-E13)/E13</f>
        <v>0.14709890820048738</v>
      </c>
      <c r="F14" s="68">
        <f>(F12-F13)/F13</f>
        <v>6.861458856839138E-2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9418.758748537779</v>
      </c>
      <c r="D18" s="24">
        <v>9347.8182666882476</v>
      </c>
      <c r="E18" s="24">
        <v>9115.6358160473355</v>
      </c>
      <c r="F18" s="24">
        <v>7655.4071646522716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25258.975958682706</v>
      </c>
      <c r="D25" s="26">
        <f>SUM(D18:D24)</f>
        <v>22847.343544466028</v>
      </c>
      <c r="E25" s="26">
        <f>SUM(E18:E24)</f>
        <v>23376.516251944769</v>
      </c>
      <c r="F25" s="26">
        <f>SUM(F18:F24)</f>
        <v>21891.388603058069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68">
        <f>(C25-C26)/C26</f>
        <v>3.0557974650457193E-2</v>
      </c>
      <c r="D27" s="59">
        <f>(D25-D26)/D26</f>
        <v>-0.12926012635900652</v>
      </c>
      <c r="E27" s="68">
        <f>(E25-E26)/E26</f>
        <v>6.3971428334839986E-2</v>
      </c>
      <c r="F27" s="59">
        <f>(F25-F26)/F26</f>
        <v>-0.1027751709882344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workbookViewId="0">
      <selection activeCell="D24" activeCellId="1" sqref="D11:F11 D24:F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3" width="8.7109375" style="2" customWidth="1"/>
    <col min="4" max="4" width="9.5703125" style="2" customWidth="1"/>
    <col min="5" max="5" width="10.85546875" style="2" customWidth="1"/>
    <col min="6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L3" s="43"/>
      <c r="M3" s="1" t="s">
        <v>43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9049.7832798657855</v>
      </c>
      <c r="D5" s="24">
        <v>9049.7832798657855</v>
      </c>
      <c r="E5" s="24">
        <v>9049.7832798657855</v>
      </c>
      <c r="F5" s="25">
        <v>9049.7832798657855</v>
      </c>
      <c r="H5" s="39" t="s">
        <v>6</v>
      </c>
      <c r="I5" s="41">
        <v>0.32</v>
      </c>
      <c r="J5" s="41">
        <v>0.35</v>
      </c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53" t="s">
        <v>38</v>
      </c>
      <c r="J9" s="53" t="s">
        <v>39</v>
      </c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581.79099999999994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34121.922410300569</v>
      </c>
      <c r="D12" s="26">
        <f>SUM(D5:D11)</f>
        <v>35948.499946532451</v>
      </c>
      <c r="E12" s="26">
        <f>SUM(E5:E11)</f>
        <v>34483.765587558097</v>
      </c>
      <c r="F12" s="26">
        <f>SUM(F5:F11)</f>
        <v>34535.523845083175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-3.2888377166438519E-2</v>
      </c>
      <c r="D14" s="59">
        <f>(D12-D13)/D13</f>
        <v>-7.5511609396165566E-2</v>
      </c>
      <c r="E14" s="59">
        <f>(E12-E13)/E13</f>
        <v>9.1812257533112382E-2</v>
      </c>
      <c r="F14" s="59">
        <f>(F12-F13)/F13</f>
        <v>-8.8676275989994335E-2</v>
      </c>
      <c r="L14" s="47"/>
    </row>
    <row r="15" spans="1:14" x14ac:dyDescent="0.25"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9037.2586872377797</v>
      </c>
      <c r="D18" s="24">
        <v>8977.0002071046492</v>
      </c>
      <c r="E18" s="24">
        <v>8736.806255176436</v>
      </c>
      <c r="F18" s="24">
        <v>7289.9301059268719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69">
        <v>0</v>
      </c>
      <c r="D24" s="69">
        <v>0</v>
      </c>
      <c r="E24" s="69">
        <v>0</v>
      </c>
      <c r="F24" s="69">
        <v>0.48312091485507247</v>
      </c>
    </row>
    <row r="25" spans="1:14" x14ac:dyDescent="0.25">
      <c r="A25" s="17" t="s">
        <v>4</v>
      </c>
      <c r="B25" s="18"/>
      <c r="C25" s="26">
        <f>SUM(C18:C24)</f>
        <v>23337.475897382705</v>
      </c>
      <c r="D25" s="26">
        <f>SUM(D18:D24)</f>
        <v>22969.525484882426</v>
      </c>
      <c r="E25" s="26">
        <f>SUM(E18:E24)</f>
        <v>20810.686691073868</v>
      </c>
      <c r="F25" s="26">
        <f>SUM(F18:F24)</f>
        <v>19497.394665247524</v>
      </c>
    </row>
    <row r="26" spans="1:14" x14ac:dyDescent="0.25">
      <c r="A26" s="3" t="s">
        <v>2</v>
      </c>
      <c r="B26" s="12" t="s">
        <v>31</v>
      </c>
      <c r="C26" s="28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-4.3663652117251782E-2</v>
      </c>
      <c r="D27" s="59">
        <f>(D25-D26)/D26</f>
        <v>-0.15834797241279447</v>
      </c>
      <c r="E27" s="59">
        <f>(E25-E26)/E26</f>
        <v>-9.8167503420269198E-2</v>
      </c>
      <c r="F27" s="59">
        <f>(F25-F26)/F26</f>
        <v>-0.28032649249787672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2021-09-04T05:32:19Z</dcterms:modified>
</cp:coreProperties>
</file>