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5465" windowHeight="7710" tabRatio="561" activeTab="6"/>
  </bookViews>
  <sheets>
    <sheet name="Snake River" sheetId="1" r:id="rId1"/>
    <sheet name="Upper Columbia" sheetId="2" r:id="rId2"/>
    <sheet name="Mid Columbia" sheetId="3" r:id="rId3"/>
    <sheet name="Umatilla-WW" sheetId="4" state="hidden" r:id="rId4"/>
    <sheet name="Yakima" sheetId="5" state="hidden" r:id="rId5"/>
    <sheet name="East Slope" sheetId="6" state="hidden" r:id="rId6"/>
    <sheet name="Lower Columbia" sheetId="7" r:id="rId7"/>
    <sheet name="Mainstem" sheetId="8" r:id="rId8"/>
    <sheet name="Willamette" sheetId="9" state="hidden" r:id="rId9"/>
    <sheet name="Sheet2" sheetId="10" r:id="rId10"/>
    <sheet name="Sheet1" sheetId="11" r:id="rId11"/>
  </sheets>
  <definedNames>
    <definedName name="_xlnm.Print_Area" localSheetId="5">'East Slope'!$C$4:$R$53</definedName>
    <definedName name="_xlnm.Print_Area" localSheetId="6">'Lower Columbia'!$C$2:$S$82</definedName>
    <definedName name="_xlnm.Print_Area" localSheetId="7">'Mainstem'!$C$2:$V$52</definedName>
    <definedName name="_xlnm.Print_Area" localSheetId="2">'Mid Columbia'!$C$2:$S$133</definedName>
    <definedName name="_xlnm.Print_Area" localSheetId="0">'Snake River'!$C$3:$S$164</definedName>
    <definedName name="_xlnm.Print_Area" localSheetId="3">'Umatilla-WW'!$C$3:$R$57</definedName>
    <definedName name="_xlnm.Print_Area" localSheetId="1">'Upper Columbia'!$E$4:$T$75</definedName>
    <definedName name="_xlnm.Print_Area" localSheetId="4">'Yakima'!$C$3:$R$51</definedName>
    <definedName name="_xlnm.Print_Titles" localSheetId="5">'East Slope'!$4:$4</definedName>
    <definedName name="_xlnm.Print_Titles" localSheetId="6">'Lower Columbia'!$3:$3</definedName>
    <definedName name="_xlnm.Print_Titles" localSheetId="7">'Mainstem'!$3:$3</definedName>
    <definedName name="_xlnm.Print_Titles" localSheetId="2">'Mid Columbia'!$3:$3</definedName>
    <definedName name="_xlnm.Print_Titles" localSheetId="0">'Snake River'!$4:$4</definedName>
    <definedName name="_xlnm.Print_Titles" localSheetId="3">'Umatilla-WW'!$3:$3</definedName>
    <definedName name="_xlnm.Print_Titles" localSheetId="1">'Upper Columbia'!$4:$4</definedName>
    <definedName name="_xlnm.Print_Titles" localSheetId="4">'Yakima'!$3:$3</definedName>
  </definedNames>
  <calcPr fullCalcOnLoad="1"/>
</workbook>
</file>

<file path=xl/comments8.xml><?xml version="1.0" encoding="utf-8"?>
<comments xmlns="http://schemas.openxmlformats.org/spreadsheetml/2006/main">
  <authors>
    <author>Bruce A Crawford</author>
  </authors>
  <commentList>
    <comment ref="D10" authorId="0">
      <text>
        <r>
          <rPr>
            <b/>
            <sz val="8"/>
            <rFont val="Tahoma"/>
            <family val="2"/>
          </rPr>
          <t>Bruce A Crawford:</t>
        </r>
        <r>
          <rPr>
            <sz val="8"/>
            <rFont val="Tahoma"/>
            <family val="2"/>
          </rPr>
          <t xml:space="preserve">
multiple basins
</t>
        </r>
      </text>
    </comment>
  </commentList>
</comments>
</file>

<file path=xl/sharedStrings.xml><?xml version="1.0" encoding="utf-8"?>
<sst xmlns="http://schemas.openxmlformats.org/spreadsheetml/2006/main" count="5153" uniqueCount="1120">
  <si>
    <t>MPG</t>
  </si>
  <si>
    <t>POPULATION</t>
  </si>
  <si>
    <t>CATEGORY</t>
  </si>
  <si>
    <t>PROJECT #</t>
  </si>
  <si>
    <t>DESCRIPTION</t>
  </si>
  <si>
    <t>RPA LIST?</t>
  </si>
  <si>
    <t>CATEGORICAL REVIEW</t>
  </si>
  <si>
    <t>F&amp;W OBJECTIVE</t>
  </si>
  <si>
    <t>198909800</t>
  </si>
  <si>
    <t>199005500</t>
  </si>
  <si>
    <t>200301700</t>
  </si>
  <si>
    <t>Fish VSP</t>
  </si>
  <si>
    <t>CONTRACTOR</t>
  </si>
  <si>
    <t>IDFG</t>
  </si>
  <si>
    <t>NOAA</t>
  </si>
  <si>
    <t>198335003</t>
  </si>
  <si>
    <t>NPT</t>
  </si>
  <si>
    <t xml:space="preserve">Idaho Supplementation Studies. </t>
  </si>
  <si>
    <r>
      <t xml:space="preserve">Integrated Status and Effectiveness Monitoring Program (ISEMP).  </t>
    </r>
  </si>
  <si>
    <t>199800702</t>
  </si>
  <si>
    <t>199202604</t>
  </si>
  <si>
    <t>199602000</t>
  </si>
  <si>
    <t>200205300</t>
  </si>
  <si>
    <t>200708300</t>
  </si>
  <si>
    <t>199800703</t>
  </si>
  <si>
    <t>CTUIR</t>
  </si>
  <si>
    <t>WDFW</t>
  </si>
  <si>
    <t>Grande Ronde Supplementation Operations and Maintenance</t>
  </si>
  <si>
    <t>199701501</t>
  </si>
  <si>
    <t>Lower Snake</t>
  </si>
  <si>
    <t>Imnaha River Smolt to Adult Return Rate and Smolt Monitoring Project</t>
  </si>
  <si>
    <t>Tucannon River Spring Chinook Captive Broodstock Program </t>
  </si>
  <si>
    <t>TRT SPECIES</t>
  </si>
  <si>
    <t>No</t>
  </si>
  <si>
    <t>1.02b</t>
  </si>
  <si>
    <t>199801004</t>
  </si>
  <si>
    <t xml:space="preserve"> </t>
  </si>
  <si>
    <t>199102900</t>
  </si>
  <si>
    <t>Snake River Fall Chinook</t>
  </si>
  <si>
    <t>Hatchery</t>
  </si>
  <si>
    <t>USFWS</t>
  </si>
  <si>
    <t>Identify hydro factors affecting Snake River fall Chinook salmon ESU</t>
  </si>
  <si>
    <t>USGS</t>
  </si>
  <si>
    <t>Fall chinook passage Lower Granite</t>
  </si>
  <si>
    <t>Riparian Livestock exclusion Fencing</t>
  </si>
  <si>
    <t>Habitat</t>
  </si>
  <si>
    <t>199607702</t>
  </si>
  <si>
    <t>4.03, 4.04</t>
  </si>
  <si>
    <t>Percent M&amp;E</t>
  </si>
  <si>
    <t>All</t>
  </si>
  <si>
    <t>culvert replacement, road obliteration, and streambank stabilization</t>
  </si>
  <si>
    <t>199607705</t>
  </si>
  <si>
    <t>199901500</t>
  </si>
  <si>
    <t>NPSCD</t>
  </si>
  <si>
    <t>Big canyon Creek riparian and upland restoration</t>
  </si>
  <si>
    <t>4.00b</t>
  </si>
  <si>
    <t>CONTRACT AMOUNT (Per Yr)</t>
  </si>
  <si>
    <t>M&amp;E AMOUNT (Per yr)</t>
  </si>
  <si>
    <t>PRO-RATED AMOUNT (per yr)</t>
  </si>
  <si>
    <t>199901600</t>
  </si>
  <si>
    <t>Protect &amp; Restore Big Canyon Cr Watershed - fish passage</t>
  </si>
  <si>
    <t>restore Lapwai Creek</t>
  </si>
  <si>
    <t>199901700</t>
  </si>
  <si>
    <t>200003500</t>
  </si>
  <si>
    <t>Restore Newsome Creek - fish passage, roads, channel restoration</t>
  </si>
  <si>
    <t>200003600</t>
  </si>
  <si>
    <t>Protect &amp; Restore Mill Creek- fish passage, riparian fencing</t>
  </si>
  <si>
    <t>Restore Potlatch River</t>
  </si>
  <si>
    <t>LSWCD</t>
  </si>
  <si>
    <t>200206100</t>
  </si>
  <si>
    <t>200207000</t>
  </si>
  <si>
    <t>Lapwai Cr anadromous habitat- roads, fencing, instream habitat</t>
  </si>
  <si>
    <t>200207200</t>
  </si>
  <si>
    <t>Protect &amp; restore Red River watershed - fish passage, roads, riparian</t>
  </si>
  <si>
    <t>200723300</t>
  </si>
  <si>
    <t>199405000</t>
  </si>
  <si>
    <t>SBT</t>
  </si>
  <si>
    <t>Salmon River habitat Enhancement</t>
  </si>
  <si>
    <t>Idaho chinook salmon captive R - Yankee Fk and EF Salmon</t>
  </si>
  <si>
    <t>199703000</t>
  </si>
  <si>
    <t>Yankee Fk Dredge tailings</t>
  </si>
  <si>
    <t>200205900</t>
  </si>
  <si>
    <t>200712700</t>
  </si>
  <si>
    <t>4.00a</t>
  </si>
  <si>
    <t>198402500</t>
  </si>
  <si>
    <t>ODFW</t>
  </si>
  <si>
    <t>Blue Mtn Fish Habitat Improvement</t>
  </si>
  <si>
    <t>1.07, 4.02, 4.04, 4.05, 2.08a</t>
  </si>
  <si>
    <t>199608300</t>
  </si>
  <si>
    <t>Grande Ronde basin restoration</t>
  </si>
  <si>
    <t>199800704</t>
  </si>
  <si>
    <t>Grande Ronde Spr Chinook Supplementation</t>
  </si>
  <si>
    <t>199801001</t>
  </si>
  <si>
    <t>Grande Ronde Brood O&amp;M</t>
  </si>
  <si>
    <t>Asotin CD</t>
  </si>
  <si>
    <t>Continued Implementation of Prioritized Asotin Creek Watershed Habitat Projects</t>
  </si>
  <si>
    <t>Protect and restore Asotin Creek Watershed</t>
  </si>
  <si>
    <t>199401806</t>
  </si>
  <si>
    <t>Tucannon Stream and Riparian Protection, Enhancement, and Restoration</t>
  </si>
  <si>
    <t>Col CD</t>
  </si>
  <si>
    <t>199401807</t>
  </si>
  <si>
    <t>Pomeroy</t>
  </si>
  <si>
    <t>Improve habitat in lower Snake and Tucannon Basin</t>
  </si>
  <si>
    <t>NO</t>
  </si>
  <si>
    <t>BiOP  Table 5 Population (SH, CH)</t>
  </si>
  <si>
    <t>Methow</t>
  </si>
  <si>
    <t>200302200</t>
  </si>
  <si>
    <t>Okanogan</t>
  </si>
  <si>
    <t>Wenatchee</t>
  </si>
  <si>
    <t>200703500</t>
  </si>
  <si>
    <t>Methow Recovery Foundation</t>
  </si>
  <si>
    <t>199604000</t>
  </si>
  <si>
    <t>Colville Tribe</t>
  </si>
  <si>
    <t>Methow Salmon Recovery Foundation</t>
  </si>
  <si>
    <t>Elbow Coulee floodplain</t>
  </si>
  <si>
    <t>Fender Mill Floodplain</t>
  </si>
  <si>
    <t>200705500</t>
  </si>
  <si>
    <t>Entiat off channel habitat</t>
  </si>
  <si>
    <t>Chelan Co Cons District</t>
  </si>
  <si>
    <t>Yakama Nation</t>
  </si>
  <si>
    <t>Contract #</t>
  </si>
  <si>
    <t>38968</t>
  </si>
  <si>
    <t>39127</t>
  </si>
  <si>
    <t>Monitor Repro in Wenat/TUC/KAL</t>
  </si>
  <si>
    <t>Chelan County</t>
  </si>
  <si>
    <t>Wenatchee Riparian</t>
  </si>
  <si>
    <t>Wenatchee Complexity Program</t>
  </si>
  <si>
    <t>Upper Wenatchee Access</t>
  </si>
  <si>
    <t>MOA Upper Columbia Nutrient Supplementation</t>
  </si>
  <si>
    <t>Exp Factors Limiting Okanagan &amp; Wenatchee Sockeye</t>
  </si>
  <si>
    <t>CRITFC</t>
  </si>
  <si>
    <t>MOA Status &amp; Trend Annual Reporting</t>
  </si>
  <si>
    <t>Upper Col Habitat Restoration</t>
  </si>
  <si>
    <t>Methow Conserv</t>
  </si>
  <si>
    <t>Methow Salmon Foundation</t>
  </si>
  <si>
    <t>CR-101705</t>
  </si>
  <si>
    <t>Terraqua</t>
  </si>
  <si>
    <t>ISEMP Coordination Wenatchee Entiat</t>
  </si>
  <si>
    <t>VSP Fish</t>
  </si>
  <si>
    <t>ISEMP Trap/survey Wenatchee/Entiat</t>
  </si>
  <si>
    <t>41806</t>
  </si>
  <si>
    <t>USFS</t>
  </si>
  <si>
    <t>Adult abundance steelhead redds</t>
  </si>
  <si>
    <t>Entiat Monitoring</t>
  </si>
  <si>
    <t>41723</t>
  </si>
  <si>
    <t>Data</t>
  </si>
  <si>
    <t>Cascadia Cons District</t>
  </si>
  <si>
    <t>ISEMP Data Coord/Collection</t>
  </si>
  <si>
    <t>41715</t>
  </si>
  <si>
    <t>ISEMP NOAA Coordination</t>
  </si>
  <si>
    <t>41578</t>
  </si>
  <si>
    <t>WECY</t>
  </si>
  <si>
    <t>Channel and Riparian habitat Quality</t>
  </si>
  <si>
    <t>41349</t>
  </si>
  <si>
    <t>Smolt trapping/steelhead surveys</t>
  </si>
  <si>
    <t>41045</t>
  </si>
  <si>
    <t>ISEMP Entiat River Effectiveness Monitoring</t>
  </si>
  <si>
    <t>41801</t>
  </si>
  <si>
    <t>OBMEP</t>
  </si>
  <si>
    <t>CR-86181</t>
  </si>
  <si>
    <t>Methow East Diversion 2nd yr</t>
  </si>
  <si>
    <t>CR-117383</t>
  </si>
  <si>
    <t>UPA Methow riparian Year 3</t>
  </si>
  <si>
    <t>40345</t>
  </si>
  <si>
    <t>40385</t>
  </si>
  <si>
    <t>42841</t>
  </si>
  <si>
    <t>U of Idaho</t>
  </si>
  <si>
    <t>42600</t>
  </si>
  <si>
    <t>42842</t>
  </si>
  <si>
    <t>200203200</t>
  </si>
  <si>
    <t>40928</t>
  </si>
  <si>
    <t>Lotek</t>
  </si>
  <si>
    <t>41227</t>
  </si>
  <si>
    <t>Adv Telem</t>
  </si>
  <si>
    <t>41389</t>
  </si>
  <si>
    <t>UW</t>
  </si>
  <si>
    <t>41808</t>
  </si>
  <si>
    <t>41809</t>
  </si>
  <si>
    <t>PSMFC</t>
  </si>
  <si>
    <t>40338</t>
  </si>
  <si>
    <t>40849</t>
  </si>
  <si>
    <t>42241</t>
  </si>
  <si>
    <t>42242</t>
  </si>
  <si>
    <t>42176</t>
  </si>
  <si>
    <t>39822</t>
  </si>
  <si>
    <t>41040</t>
  </si>
  <si>
    <t>35708</t>
  </si>
  <si>
    <t>42391</t>
  </si>
  <si>
    <t>38319</t>
  </si>
  <si>
    <t>41285</t>
  </si>
  <si>
    <t>39823</t>
  </si>
  <si>
    <t>41042</t>
  </si>
  <si>
    <t>41152</t>
  </si>
  <si>
    <t>41713</t>
  </si>
  <si>
    <t>36698</t>
  </si>
  <si>
    <t>36916</t>
  </si>
  <si>
    <t>40142</t>
  </si>
  <si>
    <t>41069</t>
  </si>
  <si>
    <t>200740200</t>
  </si>
  <si>
    <t>40747</t>
  </si>
  <si>
    <t>39434</t>
  </si>
  <si>
    <t>39461</t>
  </si>
  <si>
    <t>Grande Ronde Supplementation M&amp;E</t>
  </si>
  <si>
    <t>Grande Ronde Supplementation O&amp;M</t>
  </si>
  <si>
    <t>41002</t>
  </si>
  <si>
    <t>Grande Ronde Chinook early life history study</t>
  </si>
  <si>
    <t>41280</t>
  </si>
  <si>
    <t>40626</t>
  </si>
  <si>
    <t>40659</t>
  </si>
  <si>
    <t>41904</t>
  </si>
  <si>
    <t>37002</t>
  </si>
  <si>
    <t>40374</t>
  </si>
  <si>
    <t>39649</t>
  </si>
  <si>
    <t>39652</t>
  </si>
  <si>
    <t>42824</t>
  </si>
  <si>
    <t>40950</t>
  </si>
  <si>
    <t>Quant Consult</t>
  </si>
  <si>
    <t>40060</t>
  </si>
  <si>
    <t>Volk</t>
  </si>
  <si>
    <t>40673</t>
  </si>
  <si>
    <t>40672</t>
  </si>
  <si>
    <t>Env Data</t>
  </si>
  <si>
    <t>39498</t>
  </si>
  <si>
    <t>Biomark</t>
  </si>
  <si>
    <t>Pahsimeroi River Habitat</t>
  </si>
  <si>
    <t>Custer Soil</t>
  </si>
  <si>
    <t>39168</t>
  </si>
  <si>
    <t>200860300</t>
  </si>
  <si>
    <t>200860700</t>
  </si>
  <si>
    <t>CR-119656</t>
  </si>
  <si>
    <t>IOSPC</t>
  </si>
  <si>
    <t>IDFG Nutrient enhancement project</t>
  </si>
  <si>
    <t>Clearwater- Potlatch Watershed Habitat MOA</t>
  </si>
  <si>
    <t>Latah CD</t>
  </si>
  <si>
    <t>CR-119446</t>
  </si>
  <si>
    <t>200860400</t>
  </si>
  <si>
    <t>CR-116620</t>
  </si>
  <si>
    <t>Clearwater- Potlatch Watershed IDFG MOA</t>
  </si>
  <si>
    <t>200739500</t>
  </si>
  <si>
    <t>42646</t>
  </si>
  <si>
    <t>NPT Lochsa Watershed Restoration</t>
  </si>
  <si>
    <t>41803</t>
  </si>
  <si>
    <t>41041</t>
  </si>
  <si>
    <t>Newsome Creek Habitat Restoration</t>
  </si>
  <si>
    <t>Umatilla Walla Walla</t>
  </si>
  <si>
    <t>Umatilla</t>
  </si>
  <si>
    <t>Walla Walla</t>
  </si>
  <si>
    <t>VSP Genetics</t>
  </si>
  <si>
    <t>Westland Irr D</t>
  </si>
  <si>
    <t>Gardena Farms</t>
  </si>
  <si>
    <t>WW Cons D</t>
  </si>
  <si>
    <t>WW Basin Cncl</t>
  </si>
  <si>
    <t>PNNL</t>
  </si>
  <si>
    <t>Hudson Bay IC</t>
  </si>
  <si>
    <t>Umatilla juvenile outmigrant M&amp;E</t>
  </si>
  <si>
    <t>Experimental Progency Marker for Salmonids</t>
  </si>
  <si>
    <t>Multi scale Hyporheic Flow assessment</t>
  </si>
  <si>
    <t>Iskuulpa Watershed Project</t>
  </si>
  <si>
    <t>Umatilla R Steelhead radio tracking</t>
  </si>
  <si>
    <t>Umatilla Natural Production M&amp;E</t>
  </si>
  <si>
    <t>Umatilla Hatchery M&amp;E</t>
  </si>
  <si>
    <t>Umatilla Hatchery O&amp;M</t>
  </si>
  <si>
    <t>Umatilla Fish Passage Operations</t>
  </si>
  <si>
    <t>Umatilla anadromous fish habitat</t>
  </si>
  <si>
    <t>Umatilla Hatchery Satellite Fac O&amp;M</t>
  </si>
  <si>
    <t>Ceded area tributary culvert passage</t>
  </si>
  <si>
    <t>GFID irrigation efficiency &amp; Instream flow</t>
  </si>
  <si>
    <t>Capacity Spring Creek</t>
  </si>
  <si>
    <t>Restore Walla Walla river flow</t>
  </si>
  <si>
    <t>Restore Walla Walla river flow CAPITAL</t>
  </si>
  <si>
    <t>Walla Walla Basin Passage M&amp;E</t>
  </si>
  <si>
    <t>O&amp;M Nursery Bridge &amp; Little Walla Facilities</t>
  </si>
  <si>
    <t>Walla Walla Salmonid M&amp;E Project</t>
  </si>
  <si>
    <t>Walla Walla Hatchery Step 2</t>
  </si>
  <si>
    <t>Walla Walla Fish Passage Operations</t>
  </si>
  <si>
    <t>Walla Walla Basin Fish Habitat Enhancement</t>
  </si>
  <si>
    <t>SWCD</t>
  </si>
  <si>
    <t>CAPITAL Garrison Cr &amp; other small screens</t>
  </si>
  <si>
    <t>MOA Cost share Corps Flow enhancement</t>
  </si>
  <si>
    <t>John Day</t>
  </si>
  <si>
    <t>John Day trib passage and flow</t>
  </si>
  <si>
    <t>CAPITAL John Day trib Passaage and flow</t>
  </si>
  <si>
    <t>Gilliam CO</t>
  </si>
  <si>
    <t>Gilliam County riparian buffers</t>
  </si>
  <si>
    <t>Wheeler Co</t>
  </si>
  <si>
    <t>Wheeler County riparian buffers</t>
  </si>
  <si>
    <t>Sherman SCD</t>
  </si>
  <si>
    <t>Watershed Councils in Sherman County</t>
  </si>
  <si>
    <t>Forrest Ranch Management</t>
  </si>
  <si>
    <t>Pine Hollow Watershed Enhancement</t>
  </si>
  <si>
    <t>Pine Creek Conservation Area</t>
  </si>
  <si>
    <t>Escapement/Productivity Spring Chinook</t>
  </si>
  <si>
    <t>CAPITAL Oregon Fish Screens</t>
  </si>
  <si>
    <t>Oregon Fish Screens Projects</t>
  </si>
  <si>
    <t>John Day Habitat Enhancement</t>
  </si>
  <si>
    <t>Cascade East Slope</t>
  </si>
  <si>
    <t>Deschutes</t>
  </si>
  <si>
    <t>Natural Production Mgmt and Monitoring</t>
  </si>
  <si>
    <t>CR-107961</t>
  </si>
  <si>
    <t>Deschutes R Sockeye development</t>
  </si>
  <si>
    <t>Deschutes fall chinook research</t>
  </si>
  <si>
    <t>Deschutes River restoration</t>
  </si>
  <si>
    <t>Wasco SCD</t>
  </si>
  <si>
    <t>Wasco Riparian Buffers</t>
  </si>
  <si>
    <t>Jefferson SCD</t>
  </si>
  <si>
    <t>Implement Trout Cr Watershed Restoration</t>
  </si>
  <si>
    <t>Trout Cr Operations and Maintenance</t>
  </si>
  <si>
    <t>Mid Columbia Chinook</t>
  </si>
  <si>
    <t>Sockeye</t>
  </si>
  <si>
    <t>Hood</t>
  </si>
  <si>
    <t>Hood river Fish Habitat</t>
  </si>
  <si>
    <t>CAPITAL Hood River Fish Habitat</t>
  </si>
  <si>
    <t>CAPITAL HRRP Parkdale Phase 1 Expansion MOA</t>
  </si>
  <si>
    <t>CAPITAL Parkdale Hood River Production Program</t>
  </si>
  <si>
    <t>Portland GE</t>
  </si>
  <si>
    <t>Expand HRPP O&amp;M Pelton Dam</t>
  </si>
  <si>
    <t>Oak Springs Hood River Production</t>
  </si>
  <si>
    <t>Powerdale Hood River Production</t>
  </si>
  <si>
    <t>HRPP O&amp;M Round Butte</t>
  </si>
  <si>
    <t>Carson NFH Chinook rearing</t>
  </si>
  <si>
    <t>Parkdale Hood River Production program</t>
  </si>
  <si>
    <t>HRPP Genetics</t>
  </si>
  <si>
    <t>Tenneson Corp</t>
  </si>
  <si>
    <t>Parkdale Berm Design/Constr</t>
  </si>
  <si>
    <t>M&amp;E Hood River</t>
  </si>
  <si>
    <t>Fifteen Mile</t>
  </si>
  <si>
    <t>Fifteen Mile Creek Riparian Buffers</t>
  </si>
  <si>
    <t>Fifteen Mile Creek Habitat Improvement</t>
  </si>
  <si>
    <t>Mid Columbia Steelhead</t>
  </si>
  <si>
    <t>Klickitat</t>
  </si>
  <si>
    <t>Klickitat Watershed Enhancement</t>
  </si>
  <si>
    <t>Klickitat Monitoring and Evaluation</t>
  </si>
  <si>
    <t>Klickitat mgmt, Data, &amp; Habitat</t>
  </si>
  <si>
    <t>CAPITAL YKFP Klickitat design and construction</t>
  </si>
  <si>
    <t>HDR Eng Inc</t>
  </si>
  <si>
    <t>Klickitat &amp; Wahkiakus hatchery EIS &amp; BA</t>
  </si>
  <si>
    <t>Klickitat passage hatchery design</t>
  </si>
  <si>
    <t>Yakima</t>
  </si>
  <si>
    <t>YKFP Nelson Springs</t>
  </si>
  <si>
    <t>Prosser Hatchery Reform and upgrades</t>
  </si>
  <si>
    <t>SC WA RCD</t>
  </si>
  <si>
    <t>Yakima tributary Passage/Habitat</t>
  </si>
  <si>
    <t>CAPITAL Yakima tributary passage/habitat</t>
  </si>
  <si>
    <t>CAPITAL Manastash screen fabrication</t>
  </si>
  <si>
    <t>Kittitas SCD</t>
  </si>
  <si>
    <t>CAPITAL Manastash Flow enhancement</t>
  </si>
  <si>
    <t>Manastash Flow Enhancement</t>
  </si>
  <si>
    <t>Teanaway Riparian enhancement at Jack &amp; Indian Creeks</t>
  </si>
  <si>
    <t>NOAA Growth modulation in salmon supplementation</t>
  </si>
  <si>
    <t>Growth modulation in salmon supplementation</t>
  </si>
  <si>
    <t>YKFP O&amp;M upper Yakama Supplementation complex</t>
  </si>
  <si>
    <t>YKFP O&amp;M lower Yakama Supplementation complex</t>
  </si>
  <si>
    <t>BOR</t>
  </si>
  <si>
    <t>YKFP maint of Roza Adult trap facility</t>
  </si>
  <si>
    <t>Yakama Reservation watershed projects</t>
  </si>
  <si>
    <t>YKFP Yakima River Monitoring &amp; Evaluation</t>
  </si>
  <si>
    <t>O&amp;M Yakima Basin Fish Screens</t>
  </si>
  <si>
    <t>Lower Ykima Valley Riparian</t>
  </si>
  <si>
    <t>Yakima Phase 2 Huntsville screen O&amp;M</t>
  </si>
  <si>
    <t>YKFP Mgmt, Data, Habitat</t>
  </si>
  <si>
    <t>CWU</t>
  </si>
  <si>
    <t>CH2M Hill</t>
  </si>
  <si>
    <t>CAPITAL YKFP Land surface elevation M&amp;E</t>
  </si>
  <si>
    <t>CAPITAL YKFP well field data collection</t>
  </si>
  <si>
    <t>CAPITAL  YKFP CleElum Hatchery well field M&amp;E</t>
  </si>
  <si>
    <t>OTAK</t>
  </si>
  <si>
    <t>Design &amp; Const Tillman Cr Restoration</t>
  </si>
  <si>
    <t>Lower Columbia</t>
  </si>
  <si>
    <t>Hemlock dam Removal</t>
  </si>
  <si>
    <t>Wind River Watershed</t>
  </si>
  <si>
    <t>Underwood CD</t>
  </si>
  <si>
    <t>Wind</t>
  </si>
  <si>
    <t>Sandy</t>
  </si>
  <si>
    <t>Sandy River Delta Habitat Restoration</t>
  </si>
  <si>
    <t>Ducks Unlim</t>
  </si>
  <si>
    <t>DU SOW</t>
  </si>
  <si>
    <t>Grays</t>
  </si>
  <si>
    <t>CREST</t>
  </si>
  <si>
    <t>Grays River Watershed assessment</t>
  </si>
  <si>
    <t>OHSU</t>
  </si>
  <si>
    <t>Historic habitat food web link</t>
  </si>
  <si>
    <t>PSU</t>
  </si>
  <si>
    <t>Yes</t>
  </si>
  <si>
    <t>1.02a</t>
  </si>
  <si>
    <t>1.8, 29</t>
  </si>
  <si>
    <t>18.1, 18.2</t>
  </si>
  <si>
    <t>6.001, 6.002</t>
  </si>
  <si>
    <t>6.001, 6.002, 6.003</t>
  </si>
  <si>
    <t>not available</t>
  </si>
  <si>
    <t>Not available</t>
  </si>
  <si>
    <t>Snake</t>
  </si>
  <si>
    <t>Upper Columbia</t>
  </si>
  <si>
    <t>What about Touchet?</t>
  </si>
  <si>
    <t>0, 22%</t>
  </si>
  <si>
    <t>200740300</t>
  </si>
  <si>
    <t>39364</t>
  </si>
  <si>
    <t>OSU</t>
  </si>
  <si>
    <t>Reproductive success of steelhead</t>
  </si>
  <si>
    <t>Germany, Mill, Abernathy</t>
  </si>
  <si>
    <t>200706400</t>
  </si>
  <si>
    <t>Slate Creek Watershed Restoration</t>
  </si>
  <si>
    <t>Okanogan CD</t>
  </si>
  <si>
    <t>Okanogan Livestock and Water</t>
  </si>
  <si>
    <t>Rock Creek</t>
  </si>
  <si>
    <t>Rock Cr Fish and Habitat Assment</t>
  </si>
  <si>
    <t>200721200</t>
  </si>
  <si>
    <t>Locally adapted steelhead broodstock</t>
  </si>
  <si>
    <t>41893</t>
  </si>
  <si>
    <t>Gardena Fms ID</t>
  </si>
  <si>
    <t>Gardena &amp; Garden City Irrigation</t>
  </si>
  <si>
    <t>200723100</t>
  </si>
  <si>
    <t>40842</t>
  </si>
  <si>
    <t>Entiat Riparian Restoration</t>
  </si>
  <si>
    <t>200726800</t>
  </si>
  <si>
    <t>37019</t>
  </si>
  <si>
    <t>Custer CD</t>
  </si>
  <si>
    <t>Idaho Watershed Habitat restoration Custer</t>
  </si>
  <si>
    <t>Found in Categorical review list</t>
  </si>
  <si>
    <t>Found in Categorical review list but not found in  Pisces</t>
  </si>
  <si>
    <t>MOA Steelhead Kelt reconditioning</t>
  </si>
  <si>
    <t>40387</t>
  </si>
  <si>
    <t>198805301</t>
  </si>
  <si>
    <t>CAP Grande Ronde Spring Chinook</t>
  </si>
  <si>
    <t>199902000</t>
  </si>
  <si>
    <t>38776</t>
  </si>
  <si>
    <t>Estuary</t>
  </si>
  <si>
    <t>Avian predation on juvenile salmonids</t>
  </si>
  <si>
    <t>199801003</t>
  </si>
  <si>
    <t>40522</t>
  </si>
  <si>
    <t>Spawning distribution of Snake fall chinook</t>
  </si>
  <si>
    <t>199801005</t>
  </si>
  <si>
    <t>40432</t>
  </si>
  <si>
    <t>Fall Chinook Supplementation</t>
  </si>
  <si>
    <t>Exp Plume Project</t>
  </si>
  <si>
    <t>Cr105411</t>
  </si>
  <si>
    <t>Mainstem</t>
  </si>
  <si>
    <t>Chum spawning below 4 lower dams</t>
  </si>
  <si>
    <t>199901900</t>
  </si>
  <si>
    <t>37879</t>
  </si>
  <si>
    <t>Restore Salmon River near challis ID</t>
  </si>
  <si>
    <t>Omak Creek Anad Fish Habitat</t>
  </si>
  <si>
    <t>Evaluate factors limiting chum</t>
  </si>
  <si>
    <t>Hardy Cr</t>
  </si>
  <si>
    <t>Oxbow conservation Area</t>
  </si>
  <si>
    <t>NFk John Day Anad Fish habitat Enhancement</t>
  </si>
  <si>
    <t>Walla Walla hatchery Planning</t>
  </si>
  <si>
    <t>Install &amp; Eval Pit Tags</t>
  </si>
  <si>
    <t>Duncan Cr</t>
  </si>
  <si>
    <t>Duncan Creek Chum SOW</t>
  </si>
  <si>
    <t>LCREP</t>
  </si>
  <si>
    <t>Col Riv Estuary Monitoring</t>
  </si>
  <si>
    <t>Historic Habitat Food Web</t>
  </si>
  <si>
    <t>Grays River Watershed Assess</t>
  </si>
  <si>
    <t>Eval Salmon through Snake dams</t>
  </si>
  <si>
    <t>Reproductive Success of Snake River fall Chinook</t>
  </si>
  <si>
    <t>Acoustic tracking for survival</t>
  </si>
  <si>
    <t xml:space="preserve">Kintama </t>
  </si>
  <si>
    <t>200500200</t>
  </si>
  <si>
    <t>39013</t>
  </si>
  <si>
    <t>Lower granite Dam Adult trap operations</t>
  </si>
  <si>
    <t>41860</t>
  </si>
  <si>
    <t>200739400</t>
  </si>
  <si>
    <t>38995</t>
  </si>
  <si>
    <t>IOSC</t>
  </si>
  <si>
    <t>Upper Salmon Screen tributary Passage</t>
  </si>
  <si>
    <t>TOTAL VSP</t>
  </si>
  <si>
    <t>TOTAL HABITAT</t>
  </si>
  <si>
    <t>TOTAL HATCHERY</t>
  </si>
  <si>
    <t>200739900</t>
  </si>
  <si>
    <t>38383</t>
  </si>
  <si>
    <t>CAP Upper Salmon Screen Tributary Passage</t>
  </si>
  <si>
    <t>200740100</t>
  </si>
  <si>
    <t>BiOp Kelt Recondition/Reproductive Success</t>
  </si>
  <si>
    <t>42793</t>
  </si>
  <si>
    <t>Sockeye salmon captive brood</t>
  </si>
  <si>
    <t>39681</t>
  </si>
  <si>
    <t>40175</t>
  </si>
  <si>
    <t>Sockeye salmon captive brood rearing</t>
  </si>
  <si>
    <t>40909</t>
  </si>
  <si>
    <t>Snake River Sockeye Habitat and Limnology</t>
  </si>
  <si>
    <t>40337</t>
  </si>
  <si>
    <t>Idaho Chinook salmon captive R - Manchester Pens Safety net</t>
  </si>
  <si>
    <t>200740400</t>
  </si>
  <si>
    <t>40096</t>
  </si>
  <si>
    <t>Spring Chinook captive Program</t>
  </si>
  <si>
    <t>40616</t>
  </si>
  <si>
    <t>200820200</t>
  </si>
  <si>
    <t>CR-103261</t>
  </si>
  <si>
    <t>Protect &amp; restore Tucannon Watershed</t>
  </si>
  <si>
    <t>200845800</t>
  </si>
  <si>
    <t>41804</t>
  </si>
  <si>
    <t>Upstream migration timing</t>
  </si>
  <si>
    <t>200860800</t>
  </si>
  <si>
    <t>Idaho MOA Watertransactions</t>
  </si>
  <si>
    <t>Genetic assessment of Col R Stocks</t>
  </si>
  <si>
    <t>200900400</t>
  </si>
  <si>
    <t>42059</t>
  </si>
  <si>
    <t>MOA Monitoring recovery trends in Spr Chinook Habitat</t>
  </si>
  <si>
    <t>200901400</t>
  </si>
  <si>
    <t>42775</t>
  </si>
  <si>
    <t>Biomonitoring of Fish Habitat Enhanvement (Grande Ronde, Umatilla, John Day, Walla Walla, Tucannon</t>
  </si>
  <si>
    <t>Coded Wire Tag Recovery</t>
  </si>
  <si>
    <t>Coded Wire Tag Marking &amp; Hatchery recovery</t>
  </si>
  <si>
    <t>Basinwide</t>
  </si>
  <si>
    <t>New Marking Monitoring Techniques</t>
  </si>
  <si>
    <t>40151</t>
  </si>
  <si>
    <t>Nex Perce tribal hatchery O&amp;M</t>
  </si>
  <si>
    <t xml:space="preserve">Smolt monitoring by non federal entities - Lower Granite, Little Goose, lower Grande Ronde, Bonneville &amp; John Day dams, Rock Island, Salmon River trap, Snake R. trap, McNary Dam </t>
  </si>
  <si>
    <t>Smolt monitoring program USFWS</t>
  </si>
  <si>
    <t>YKFP Mangaement, data and habitat</t>
  </si>
  <si>
    <t>Genetic M&amp;E program for salmon/steelhead</t>
  </si>
  <si>
    <t>Pit tags Information System</t>
  </si>
  <si>
    <t>199102800</t>
  </si>
  <si>
    <t>41226</t>
  </si>
  <si>
    <t>Pit tag wild Chinook, Secesh, Marsh, Bear Valley, Elk, Big, Valley, EF Salmon, SF Salmon, Camas, Loon, Sulfur, Chamberlain</t>
  </si>
  <si>
    <t>M&amp;E Statistical support for life cycle studies</t>
  </si>
  <si>
    <t>199202601</t>
  </si>
  <si>
    <t>30697</t>
  </si>
  <si>
    <t>GRMW</t>
  </si>
  <si>
    <t>39273</t>
  </si>
  <si>
    <t>Subbasin gauging station operation</t>
  </si>
  <si>
    <t>40485</t>
  </si>
  <si>
    <t>Model watershed Admin</t>
  </si>
  <si>
    <t>41781</t>
  </si>
  <si>
    <t>Fly Creek Stream restoration</t>
  </si>
  <si>
    <t>40845</t>
  </si>
  <si>
    <t>42743</t>
  </si>
  <si>
    <t>41876</t>
  </si>
  <si>
    <t>41875</t>
  </si>
  <si>
    <t>CAP Planning &amp; Design</t>
  </si>
  <si>
    <t>Wallowa R Tamkaliks channel design</t>
  </si>
  <si>
    <t>Willamette</t>
  </si>
  <si>
    <t>Willamette Chinook</t>
  </si>
  <si>
    <t>Amazon Basin/ West Eugene Wetlands</t>
  </si>
  <si>
    <t>Nat Cons</t>
  </si>
  <si>
    <t>Survival estimates for juvenile salmon passage</t>
  </si>
  <si>
    <t>SAFE fisheries 08</t>
  </si>
  <si>
    <t>199401500</t>
  </si>
  <si>
    <t>38456</t>
  </si>
  <si>
    <t>Idaho fish Screening Imprvement</t>
  </si>
  <si>
    <t>Fish Passage Center</t>
  </si>
  <si>
    <t>Policy and technical involvement for YKFP</t>
  </si>
  <si>
    <t>Bioanalysts</t>
  </si>
  <si>
    <t>Technical support Bioanalysts</t>
  </si>
  <si>
    <t>Restore Salmon Cr Anad Fish</t>
  </si>
  <si>
    <t>199604300</t>
  </si>
  <si>
    <t>40388</t>
  </si>
  <si>
    <t>Johnson Creek Artificial Production M&amp;E</t>
  </si>
  <si>
    <t xml:space="preserve">TOTAL HABITAT </t>
  </si>
  <si>
    <t>Eco Logical John day</t>
  </si>
  <si>
    <t>Eco Logical</t>
  </si>
  <si>
    <t>NOAA Coordination</t>
  </si>
  <si>
    <t>ISEMP Consultin</t>
  </si>
  <si>
    <t>Env Data Svc</t>
  </si>
  <si>
    <t>Environmental Data Services</t>
  </si>
  <si>
    <t>White River supplementation</t>
  </si>
  <si>
    <t>no</t>
  </si>
  <si>
    <t>1.07, 4.02, 4.04, 4.052.08a</t>
  </si>
  <si>
    <t>198335000</t>
  </si>
  <si>
    <t>3.01, 3.02</t>
  </si>
  <si>
    <t>200003100</t>
  </si>
  <si>
    <t>Enhance NF John Day River</t>
  </si>
  <si>
    <t>37318</t>
  </si>
  <si>
    <t>200731800</t>
  </si>
  <si>
    <t>35426</t>
  </si>
  <si>
    <t>UPA Knapp Wham Hanan Irrigation screening</t>
  </si>
  <si>
    <t>CTSWRO</t>
  </si>
  <si>
    <t>YN</t>
  </si>
  <si>
    <t>CTWSRO</t>
  </si>
  <si>
    <t>no Env Permit</t>
  </si>
  <si>
    <t>40889</t>
  </si>
  <si>
    <t>43058</t>
  </si>
  <si>
    <t>Fish-Accords' monitoring priority</t>
  </si>
  <si>
    <t>Existing Key VSP data set for analyses (e.g., life-cycle modelling)</t>
  </si>
  <si>
    <t>Supplementation Monitoring (AHSWG)</t>
  </si>
  <si>
    <t>Couse Ten mile habitat Restoration Asotin Cr</t>
  </si>
  <si>
    <t>ISEMP Pit antennae Installations Lemhi River &amp; SF Salmon</t>
  </si>
  <si>
    <t>ISEMP Data base mgmt Lemhi &amp; SF Salmon</t>
  </si>
  <si>
    <t>Ladd Cr Channel wetland reconstruction - Catherine Creek</t>
  </si>
  <si>
    <t>Hatchery  Effectiveness</t>
  </si>
  <si>
    <t>Current Contracts Total 
(BPA + Other Funding Source)</t>
  </si>
  <si>
    <t>*</t>
  </si>
  <si>
    <t xml:space="preserve">Idaho Steelhead Monitoring and Evaluation Studies. Clearwater, Lochsa, Selway, SF Clearwater, Chamberlain, EF Salmon, Lemhi, Little Salmon, Lower MF Salmon, NF Salmon, Pahsimeroi, Panther Cr, Secesh, SF Salmon, Upper MF Salmon, Upper Salmon  </t>
  </si>
  <si>
    <t xml:space="preserve">Idaho Natural Production Monitoring.   Clearwater, Lochsa, Selway, SF Clearwater, Chamberlain, EF Salmon, Lemhi, Little Salmon, Lower MF Salmon, NF Salmon, Pahsimeroi, Panther Cr, Secesh, SF Salmon, Upper MF Salmon, Upper Salmon  </t>
  </si>
  <si>
    <t>ISEMP NOAA Coordination and Design, Lemhi &amp; SF Salmon</t>
  </si>
  <si>
    <t>Distribution &amp; abundance of steelhead in lower Clearwater &amp; SF Clearwater</t>
  </si>
  <si>
    <t xml:space="preserve">Idaho Supplementation Studies, Lolo, Secesh &amp; SF Clearwater </t>
  </si>
  <si>
    <t>ISEMP Quantitative Consultants Salmon River, Lemhi &amp; SF Salmon</t>
  </si>
  <si>
    <t xml:space="preserve">Idaho Supplementation Studies, EF Salmon &amp; Upper Salmon. </t>
  </si>
  <si>
    <t>ISEMP RMRS Boise Salmon River Lidar, Lemhi &amp; SF Salmon</t>
  </si>
  <si>
    <t>Riparian fencing, Upper Grande Ronde &amp; Catherine Creek</t>
  </si>
  <si>
    <t>ISEMP Data base mgmt, Lemhi &amp; SF Salmon</t>
  </si>
  <si>
    <t>Assess Salmonids Asotin Cr  &amp; Lower Grande Ronse Watersheds </t>
  </si>
  <si>
    <t>BPA PROJECT #</t>
  </si>
  <si>
    <t>BPA Contract #</t>
  </si>
  <si>
    <t>PROJECT DESCRIPTION</t>
  </si>
  <si>
    <t>Additional Proposed Costs, Reductions, Redirections 
(BPA + Other Funding Source)</t>
  </si>
  <si>
    <t>Clearwater/Salmon</t>
  </si>
  <si>
    <t>Analyze persistance and dynamics of fall chinook redds</t>
  </si>
  <si>
    <t>Grande Ronde/Imnaha</t>
  </si>
  <si>
    <t>LSRCP</t>
  </si>
  <si>
    <t>200206800</t>
  </si>
  <si>
    <t>RPA Recommendations &amp; Priority Funding Recommendations</t>
  </si>
  <si>
    <t>Evaluation Criteria</t>
  </si>
  <si>
    <t>SNAKE RIVER MONITORING PROJECTS BY MPG RPA Funding Recommendations &amp; Other Recommendations</t>
  </si>
  <si>
    <t>RPA 50.4</t>
  </si>
  <si>
    <t>RPA 50.5</t>
  </si>
  <si>
    <t>VSP Monitoring</t>
  </si>
  <si>
    <t>Hatchery  Effectiveness Monitoring</t>
  </si>
  <si>
    <t>Habitat Effectiveness Monitoring</t>
  </si>
  <si>
    <t>BPA Control Numbers</t>
  </si>
  <si>
    <r>
      <rPr>
        <b/>
        <sz val="9"/>
        <color indexed="8"/>
        <rFont val="Calibri"/>
        <family val="2"/>
      </rPr>
      <t>RPA Rec</t>
    </r>
    <r>
      <rPr>
        <sz val="9"/>
        <color indexed="8"/>
        <rFont val="Calibri"/>
        <family val="2"/>
      </rPr>
      <t>--ISS 198909800 is scheduled to end in 2014. This project should be reconfigured at its completion in 2014</t>
    </r>
  </si>
  <si>
    <r>
      <t xml:space="preserve">(Highest Priority) </t>
    </r>
    <r>
      <rPr>
        <sz val="9"/>
        <color indexed="8"/>
        <rFont val="Calibri"/>
        <family val="2"/>
      </rPr>
      <t>Expand existing LSRCP effectiveness monitoring for steelhead to implement RPA endemic supplementation and the intensive supplementation monitoring necessary to determine project success.(LSRCP evaluations).  (Is this a site useful for calibrating the</t>
    </r>
  </si>
  <si>
    <t xml:space="preserve">MPG or Domain </t>
  </si>
  <si>
    <t>Habitat Monitoring</t>
  </si>
  <si>
    <t>Col Cascade Pump Screening. Okanogan, Methow, Wenatchee</t>
  </si>
  <si>
    <t>Expand Multispecies Acclimation Wenatchee/Methow</t>
  </si>
  <si>
    <t>Yes 0, 22%</t>
  </si>
  <si>
    <t>Yes 14%</t>
  </si>
  <si>
    <t>UPPER COLUMBIA MONITORING PROJECTS BY MPG RPA Funding Recommendations &amp; Other Recommendations</t>
  </si>
  <si>
    <t>Column TOTALS</t>
  </si>
  <si>
    <t xml:space="preserve">CONTRACT AMOUNT </t>
  </si>
  <si>
    <t>Mid Columbia Coho Restoration MOA Methow Wenatchee</t>
  </si>
  <si>
    <t>Mid Columbia Coho Restoration MOA Wenatchee Methow</t>
  </si>
  <si>
    <t>RPA 56.2 Implement habitat status/trend monitoring as a component of pilot studies in Wenatchee, Entiat, Methow</t>
  </si>
  <si>
    <t>RPA 56.3 Develop a regional strategy for limited habitat status/trend monitoring for key ESA fish populations</t>
  </si>
  <si>
    <t>RPA 57. 5 Project and watershed level assessments of habitat, habitat restoration, and fish productivity in Wenatchee and Methow, John Day Basins</t>
  </si>
  <si>
    <t>200302200 OBMEP is crucial project for enumerating VSP on the Okanogan R.</t>
  </si>
  <si>
    <t>Crucial project for YN M&amp;E in upper Columbia River for supplementation.</t>
  </si>
  <si>
    <t xml:space="preserve"> RPA Recom. Estimate precision and accuracy of redd counts wherever these counts are used to estimate spawning escapements.</t>
  </si>
  <si>
    <t>WDFW proposes to conduct a 3 year radio telemetry study in Wenatchee, Methow, and Okanogan and Entiat basins to determine distribution from mainstem dams at $250K/yr for 3 years.</t>
  </si>
  <si>
    <t>Modify project 200302200 OBMEP to implement PIT tagging in the Okanogan River.</t>
  </si>
  <si>
    <t>Study reproductive success of hatchery and natural origin steelhead in the Wenatchee, Methow and Okanogan</t>
  </si>
  <si>
    <t>CAPITAL HRRP Parkdale Phase 1 Expansion MOA Hood river</t>
  </si>
  <si>
    <t>RPA 50.4 Fund status/trend monitoring as a component of the pilot studies in the John Day</t>
  </si>
  <si>
    <t>57.4 Bridge Creek Action effectiveness studies</t>
  </si>
  <si>
    <t>yes &lt;1%</t>
  </si>
  <si>
    <t>Implement EMAP Redd Surveys in John Day Basin</t>
  </si>
  <si>
    <t>RPA Recom--Increase density of sampling to include GRTS sampling of adults and juveniles in the lower and upper Mainstem.</t>
  </si>
  <si>
    <t>RPA Recom- Lower mainstem, North Fork, Upper Mainstem, Middle Fork, and South Fork John Day River should be monitored for fish in and fish out to complement habitat restoration gap analysis and modeling for RPA 56.1</t>
  </si>
  <si>
    <t>RPA 57.5</t>
  </si>
  <si>
    <t>RPA 56.1 Quantify relationship between habitat conditions and fish productivity in select areas of pilot study basins in John Day</t>
  </si>
  <si>
    <t>yes 4%</t>
  </si>
  <si>
    <t>Opportunity contributing to Table 5 habitat effectiveness monitoring or IMW</t>
  </si>
  <si>
    <t>Mainstem/Estuary</t>
  </si>
  <si>
    <t>IMW Lemhi and Potlatch River</t>
  </si>
  <si>
    <t>WRCO/SNSRR</t>
  </si>
  <si>
    <t>Asotin Creek IMW</t>
  </si>
  <si>
    <t>Adult Salmon and steelhead passage investigations</t>
  </si>
  <si>
    <t>200722400</t>
  </si>
  <si>
    <t>Okanogan Basin Habitat Implementation (OSHIP)</t>
  </si>
  <si>
    <t>Okanogan Habitat Acquisition and Restoration</t>
  </si>
  <si>
    <t>200302300</t>
  </si>
  <si>
    <t>Chief Joseph Hatchery Program</t>
  </si>
  <si>
    <t>14995</t>
  </si>
  <si>
    <t>CCT Pre Acquisition</t>
  </si>
  <si>
    <t>41542</t>
  </si>
  <si>
    <t>200890800</t>
  </si>
  <si>
    <t>41805</t>
  </si>
  <si>
    <t>Hatchery CWT Recovery &amp; processing</t>
  </si>
  <si>
    <t>Hatchery Evaluation</t>
  </si>
  <si>
    <t>Hatchery &amp; Supplementation Evaluation (Grande Ronde &amp; Imnaha)</t>
  </si>
  <si>
    <t>Hatchery &amp;Supplementation Evaluation (Tucannon and Touchet)</t>
  </si>
  <si>
    <t>Harvest Estimation</t>
  </si>
  <si>
    <t>Hatchery Supple&amp; VSP Evaluation (Imnaha &amp; Salmon R)</t>
  </si>
  <si>
    <t>Supplementation Evaluation (Yankee Fork Spring Chinook)</t>
  </si>
  <si>
    <t>TOTAL OTHER FUNDS</t>
  </si>
  <si>
    <t>Comparative Survival Study</t>
  </si>
  <si>
    <t>Supplementation Evaluation (Lookingglass Creek Spring Chinook)</t>
  </si>
  <si>
    <t>OTHER FUND SOURCES IDENTIFIED</t>
  </si>
  <si>
    <t>RPA 41.1</t>
  </si>
  <si>
    <t>RPA 42.3</t>
  </si>
  <si>
    <t>Reproductive success Abernathy steelhead</t>
  </si>
  <si>
    <t>RPA 53, 54</t>
  </si>
  <si>
    <t>RPA 50.2, 53, 54</t>
  </si>
  <si>
    <t xml:space="preserve">RPA 50.1 </t>
  </si>
  <si>
    <t>RPA 50.1, 50.5</t>
  </si>
  <si>
    <t>RPA 53</t>
  </si>
  <si>
    <t>RPA 58</t>
  </si>
  <si>
    <t>RPA 62.4</t>
  </si>
  <si>
    <t>RPA 50.5, 62.5</t>
  </si>
  <si>
    <t>OTHER FUND SOURCES</t>
  </si>
  <si>
    <t>Mitchell Act.</t>
  </si>
  <si>
    <t>Opportunity contributing to Table 5 habitat effectiveness monitoring (IMW)</t>
  </si>
  <si>
    <t>TOTAL Balance</t>
  </si>
  <si>
    <t>TOTAL Monitoring</t>
  </si>
  <si>
    <t>43870</t>
  </si>
  <si>
    <t>Most of the steelhead, coho, and chinook spawner abundance in lower Columbia River Washington sahore</t>
  </si>
  <si>
    <t>Most of the steelhead, coho, and chinook spawner abundance in lower Columbia River Oregon shore</t>
  </si>
  <si>
    <t>Oregon Lottery</t>
  </si>
  <si>
    <t>Cowlitz River VSP and hatchery effectiveness</t>
  </si>
  <si>
    <t>Tacoma Power</t>
  </si>
  <si>
    <t>NF Lewis River VSP and Hatchery effectiveness</t>
  </si>
  <si>
    <t>Pacific Power</t>
  </si>
  <si>
    <t>Clackamas River VSP and hatchery effectiveness</t>
  </si>
  <si>
    <t>PGE</t>
  </si>
  <si>
    <t>Abernathy, Mill, Germany IMW</t>
  </si>
  <si>
    <t>WSRFB</t>
  </si>
  <si>
    <t>WDFW, WRCO</t>
  </si>
  <si>
    <t>WDFW, WECY</t>
  </si>
  <si>
    <r>
      <rPr>
        <b/>
        <sz val="9"/>
        <color indexed="8"/>
        <rFont val="Calibri"/>
        <family val="2"/>
      </rPr>
      <t>(SH &amp; CH High Priority)</t>
    </r>
    <r>
      <rPr>
        <sz val="9"/>
        <color indexed="8"/>
        <rFont val="Calibri"/>
        <family val="2"/>
      </rPr>
      <t xml:space="preserve"> Web assessable database infrastructure and maintenance should be supported for all organizations collecting VSP related data. </t>
    </r>
  </si>
  <si>
    <r>
      <t xml:space="preserve">(SH &amp; CH Highest Priority) </t>
    </r>
    <r>
      <rPr>
        <sz val="9"/>
        <color indexed="8"/>
        <rFont val="Calibri"/>
        <family val="2"/>
      </rPr>
      <t>DPS/ESU level PIT tag studies for MPG and population abundance.</t>
    </r>
  </si>
  <si>
    <r>
      <t xml:space="preserve">(CH Highest Priority) </t>
    </r>
    <r>
      <rPr>
        <sz val="9"/>
        <color indexed="8"/>
        <rFont val="Calibri"/>
        <family val="2"/>
      </rPr>
      <t xml:space="preserve">Implement a radio telemetry study to examine migration behavior of wild and hatchery Tucannon Chinook passing above Lower Granite Dam determine final destination of these fish. </t>
    </r>
  </si>
  <si>
    <r>
      <rPr>
        <b/>
        <sz val="9"/>
        <color indexed="8"/>
        <rFont val="Calibri"/>
        <family val="2"/>
      </rPr>
      <t xml:space="preserve">(CH Highest Priority) </t>
    </r>
    <r>
      <rPr>
        <sz val="9"/>
        <color indexed="8"/>
        <rFont val="Calibri"/>
        <family val="2"/>
      </rPr>
      <t xml:space="preserve">Maintain ongoing LSRCP and NPTH hatchery evaluations of mitigation and supplementation effectiveness.  </t>
    </r>
  </si>
  <si>
    <t>RPA Recomm</t>
  </si>
  <si>
    <t>Opportunity contributing to Table 5 habitat effectiveness monitoring IMW</t>
  </si>
  <si>
    <t>Current Contracts Total 
(BPA )</t>
  </si>
  <si>
    <t>MID COLUMBIA MONITORING PROJECTS BY MPG RPA Funding Recommendations &amp; Other Recommendations</t>
  </si>
  <si>
    <t>Other Funding Propsoals</t>
  </si>
  <si>
    <t xml:space="preserve">RPAs </t>
  </si>
  <si>
    <t>LOWER COLUMBIA MONITORING PROJECTS BY MPG RPA Funding Recommendations &amp; Other Recommendations</t>
  </si>
  <si>
    <t>MAINSTEM COLUMBIA MONITORING PROJECTS BY MPG RPA Funding Recommendations &amp; Other Recommendations</t>
  </si>
  <si>
    <t>Hood River Production Monitoring and Evaluation (M&amp;E)-Warm Springs</t>
  </si>
  <si>
    <t>MOA Accord expand by $842,300</t>
  </si>
  <si>
    <t>MOA Accord $249,000</t>
  </si>
  <si>
    <t>Accord amount $89,000/yr</t>
  </si>
  <si>
    <t>Accord amount $337,710/yr</t>
  </si>
  <si>
    <t>Accord amount $21,600/yr</t>
  </si>
  <si>
    <t>Accord amount $713,796/yr</t>
  </si>
  <si>
    <t>Accord amount $200,000/yr</t>
  </si>
  <si>
    <t>MOA Amount $206,635</t>
  </si>
  <si>
    <t>Oxbow Conservation Area</t>
  </si>
  <si>
    <t>MOA amount $1,086,458/yr</t>
  </si>
  <si>
    <t>MOA Amount $461,666</t>
  </si>
  <si>
    <t>MOA Accord $764,545/yr</t>
  </si>
  <si>
    <t>MOA Accord expanded by $354,179/yr</t>
  </si>
  <si>
    <t>Walla Walla hatchery Planning (NEOH)</t>
  </si>
  <si>
    <t>MOA Accord  $352,778/yr</t>
  </si>
  <si>
    <t>MOA $502,103 expanded $48,800</t>
  </si>
  <si>
    <t>MOA Accord expanded by $152,162</t>
  </si>
  <si>
    <t>MOA Amount $1,237,239/yr expanded $116,500</t>
  </si>
  <si>
    <t>MOA amount $4,100,251/yr expanded by $474,005</t>
  </si>
  <si>
    <t>MOA amount $520,000/yr expanded by $816,136</t>
  </si>
  <si>
    <t>MOA Accord $147,624 Expand by $44,995/yr</t>
  </si>
  <si>
    <t>MOA Accord $77,000</t>
  </si>
  <si>
    <t>MOA Accord $397,414 expanded by $162,257</t>
  </si>
  <si>
    <t>MOA Accord amount $100,000 expanded $191,307</t>
  </si>
  <si>
    <t>MOA Accord $1,908,878</t>
  </si>
  <si>
    <t>MOA Accord $70,000</t>
  </si>
  <si>
    <t>MOA Accord $396,514</t>
  </si>
  <si>
    <t>MOA Accord $948,466</t>
  </si>
  <si>
    <t>MOA Accord $536,830</t>
  </si>
  <si>
    <t>Chinook and Steelhead Genotyping for Genetic Stock Identification (GSI) at Lower Granite Dam (New Proposal). $940K in FY10, $615 in FY11 out…this is lab work only - all steelhead adult and juvenile sample collection at LGR, aging, and analyses rolled into $150K MOA-Accord under RPA recommendation 199005500 (ISMES) at no additional charge…and all Chinook adult and juvenile sample collection at LGR, aging, and analyses rolled under RPA recommendation 199107300 (INPMEP) with additional BPA funding (see below)...all this presumes project 200500200 (LGR Trap Operations) continues to be funded...</t>
  </si>
  <si>
    <t>New Proposal</t>
  </si>
  <si>
    <t>BIG CR IS CAPTURED UNDER RPA RECOMMENDATION FOR 199005500 (ISMES) AND MODIFICATION OF 199102800 (NOAAF-ACHORD) BELOW…HOLD OFF ON ADDITIONAL STEELHEAD PIT ARRAYS (EXCEPT SF CLEARWATER) UNTIL 200301700 (ISEMP) IS ABLE TO EVALUATE AND GSI IS COMPARED…</t>
  </si>
  <si>
    <t>Snake River Chinook and Steelhead Parental Based Tagging (New Proposal). $776,600 in FY10, $642,000 in FY11 out…LSRCP, IPC, and USFWS hatcheries have collected samples and additional cost-share for genotyping is possible…funding will create first PBT parentage genetic baselines for Snake River hatchery steelhead and Chinook salmon (all Snake River hatchery broodstock have already been sampled in 2008 and 2009)...</t>
  </si>
  <si>
    <t xml:space="preserve">Idaho Supplementation Studies, Lochsa, Lemhi, Pahsimeroi, SF Salmon, Upper MF Salmon. </t>
  </si>
  <si>
    <t>Change To Existing Project</t>
  </si>
  <si>
    <t xml:space="preserve"> MODIFY THIS PROJECT TO TRANSER BIG CR PIT ARRAY TO 199005500 (ISMES), REPLACE ANTENNA WITH DUAL FLAT PLATE, OPERATE ARRAY IN TANDEM WITH 199005500 (ISMES) SCREW TRAP (SEE ABOVE)…</t>
  </si>
  <si>
    <t>CR-124861</t>
  </si>
  <si>
    <t>Existing Key VSP data set or potential future for analyses (e.g., life-cycle modelling)</t>
  </si>
  <si>
    <t>Expand existing LSRCP production and M&amp;E projects to implement Tucannon endemic supplementation evaluations if managers agree to implement this new production program.  This would require new funds to separate mitigation from supplementation BiOp related actions</t>
  </si>
  <si>
    <t xml:space="preserve">Implement GRTS redd sampling on a trial basis in the Tucannon to assess its applicability and advantages over current multi-pass index counts. </t>
  </si>
  <si>
    <t>Implement a rotating panel sampling of small steelhead streams (tributary to Asotin, Tucannon and Snake) to establish abundance indices for the streams.</t>
  </si>
  <si>
    <t>Expand existing LSRCP steelhead PIT tagging in Tucannon to evaluate homing, fish-in and fish-out and Hydrosystem effects on steelhead return-to-river</t>
  </si>
  <si>
    <t xml:space="preserve">Expand Imnaha River Smolt to Adult Return Rate and Smolt Monitoring Project (199701501) to provide juvenile production estimate (additional 64,000/yr). </t>
  </si>
  <si>
    <t xml:space="preserve">Touchet smolt trap install $24,000 and operate $80,000 annually </t>
  </si>
  <si>
    <r>
      <rPr>
        <sz val="7"/>
        <color indexed="8"/>
        <rFont val="Times New Roman"/>
        <family val="1"/>
      </rPr>
      <t xml:space="preserve"> </t>
    </r>
    <r>
      <rPr>
        <sz val="9"/>
        <color indexed="8"/>
        <rFont val="Calibri"/>
        <family val="2"/>
      </rPr>
      <t>3-Install and operate  smolt trap in lower Touchet</t>
    </r>
  </si>
  <si>
    <t xml:space="preserve">Additional funding is needed to cover cost for Rock Cr. stream rehabilitation consulting </t>
  </si>
  <si>
    <t xml:space="preserve">Begin new project that implements habitat status/trend monitoring in the MEthow watershed </t>
  </si>
  <si>
    <t>RPA 40?</t>
  </si>
  <si>
    <t xml:space="preserve">Expand existing WDFW fish population sampling under #200003900 or LSRCP sampling to assess the abundance of steelhead spawning in the Touchet River below Dayton to Waitsburg, and assist with sampling into Coppei Creek, and sample the population to assess pHOS and the effects of the LSRCP mitigation program on this area. </t>
  </si>
  <si>
    <t xml:space="preserve">Conduct genetic analysis for juvenile steelhead captured between Dayton and Waitsburg to evaluate hatchery steelhead spawning success </t>
  </si>
  <si>
    <t>ODFW &amp; CTUIR</t>
  </si>
  <si>
    <t xml:space="preserve"> Fund ODFW and CTUIR to  Implement Umatilla Basin IMW to expand, coordinate and integrate monitoring efforts to meet  fish in, fish-out and habitat effectiveness recommendations. Includes  basinwide EMAP habitat status and trends.  Project will complement and enhance CTUIR accord bio-monitoring project. </t>
  </si>
  <si>
    <t>RPA Proposal</t>
  </si>
  <si>
    <t>RPA 50.6 Recommendation  Table 2 Fish In/Fish Out</t>
  </si>
  <si>
    <t>Additional Recommended Monitoring</t>
  </si>
  <si>
    <t>ODFW &amp; CTWSRO</t>
  </si>
  <si>
    <t>GRTS-based habitat monitoring at population scale in wadeable streams.  Cost/year: $156k (for all pops and all MPGs in LCR)</t>
  </si>
  <si>
    <t>GRTS-based steelhead redd surveys.  Cost:  $319/year</t>
  </si>
  <si>
    <t xml:space="preserve">Methodologies needed to monitor extent and impact of hatchery origin fish on spawning grounds since this is difficult to get from redd surveys.  </t>
  </si>
  <si>
    <t>Develop new hatchery database system that is compatible with the proposed databases for production planning and marking (IStar</t>
  </si>
  <si>
    <t xml:space="preserve">Juvenile outmigrant trapping at NF Klaskanine and Big Creek to obtain additional information on marine and freshwater survival rates </t>
  </si>
  <si>
    <t>Evaluation of how well Life Cycle monitoring sites represent conditions outside of the index areas and investigate the potential for implementing additional trap sites that could be operated periodically on a rotating basis to “calibrate” index sites to broader areas</t>
  </si>
  <si>
    <t>Determine pre-spawn mortality of sockeye between Wells and spawning, assuming you can use the new PIT tag arrays defined in the steelhead data gaps ($100k / yr for 5 yrs).</t>
  </si>
  <si>
    <t>Current Monitoring</t>
  </si>
  <si>
    <t>RPA 50.3, 50.4, 53, 54</t>
  </si>
  <si>
    <t xml:space="preserve">RPA 50.4  </t>
  </si>
  <si>
    <t>Develop &amp; implement ISTM project</t>
  </si>
  <si>
    <t>Highest priority for all spp.  Modification intended to ensure adequate funding for ISTM</t>
  </si>
  <si>
    <t>PNAMP</t>
  </si>
  <si>
    <t>GRTS-based surveys above fish counting/passage facilities to evaluate precision and bias.  Cost:  $60k/year (Includes NF Klatskanine, Big Creek, and Claskanie)</t>
  </si>
  <si>
    <t>Macroinvertebrate monitoring at MPG scale.  Cost:  $50k/year (includes all MPGs in LCR)</t>
  </si>
  <si>
    <t>ISTM project (200400200). Cost: $80k (ODFW portion)</t>
  </si>
  <si>
    <t>RPA 50.4, 50.5, 50.6, 50.7, 51.1, 62.4, 72.1, 72.3</t>
  </si>
  <si>
    <t>RPA 50.6, 50.7, 62.4</t>
  </si>
  <si>
    <t>RPA 52.2, 53.5, 54.13, 54.14, 54.9, 55.4, 55.5, 55.7, 55.8, 55.9</t>
  </si>
  <si>
    <t>RPA 50.6, 50.7, 62.5, 64.2</t>
  </si>
  <si>
    <t xml:space="preserve">RPA 50.6, 50.7, 56.1, 62.1, 62.4, 62.5, 64.2, </t>
  </si>
  <si>
    <t>RPA 64.2</t>
  </si>
  <si>
    <t>RPA 50.6, 56.1</t>
  </si>
  <si>
    <t>RPA 60.6, 56.1, 56.3,</t>
  </si>
  <si>
    <t>RPA 50.3, 50.4, 50.6, 50.7, 52.1, 52.2, 52.3, 52.4 52.7, 53.2, 53.3, 53.4, 54.5, 54.7, 55.10, 55.2, 55.4, 72.1</t>
  </si>
  <si>
    <t>RPA 50.4, 50.6, 50.7, 56.1, 62.1, 62.4, 64.1, 64.2</t>
  </si>
  <si>
    <t>RPA 50.7, 62.4, 62.5, 64.1, 64.2</t>
  </si>
  <si>
    <t>RPA 62.5, 63.1, 64.2</t>
  </si>
  <si>
    <t xml:space="preserve">RPA 50.7, 62.4, 64.2, 50.1, </t>
  </si>
  <si>
    <t>RPA 52.1, 52.3, 53.1, 53.2, 73.1</t>
  </si>
  <si>
    <t>RPA 50.4, 50.5, 50.6</t>
  </si>
  <si>
    <t>RPA50.4</t>
  </si>
  <si>
    <t>RPA 56.1</t>
  </si>
  <si>
    <t>RPA 51.3, 52.6, 53.1, 53.3, 54.13, 54.2, 55.2, 71.3,  71.4</t>
  </si>
  <si>
    <t>RPA 50.4, 56.1, 57.4</t>
  </si>
  <si>
    <t>RPA 50.5, 50.6, 50.7, 53.2, 53.3, 54.10, 54.12, 54.5, 54.7, 54.8, 55.10, 55.2, 56.1, 71.3</t>
  </si>
  <si>
    <t>RPA 50.6, 50.7, 51.1, 51.3, 62.1, 62.5, 63.1, 64.2, 71.3</t>
  </si>
  <si>
    <t>RPA 54.8, 66, 67, 68</t>
  </si>
  <si>
    <t>RPA 50.6, 51.1, 62.5, 63.1, 64.2</t>
  </si>
  <si>
    <t>RPA 56. 1</t>
  </si>
  <si>
    <t>RPA 63.1, 64.2</t>
  </si>
  <si>
    <t xml:space="preserve">RPA 50.6, 56.1, 64.2, 65.1, 65.2, </t>
  </si>
  <si>
    <t>RPA 58.4, 60.3, 61.2, 61.4</t>
  </si>
  <si>
    <t>RPA 63.1</t>
  </si>
  <si>
    <t>RPA 50.6, 55.4, 56.1, 56.3, 56.1</t>
  </si>
  <si>
    <t>RPA 56.1, 56.3</t>
  </si>
  <si>
    <t>RPA 58.3, 59.1, 59.5, 60.2, 60.3, 61.3</t>
  </si>
  <si>
    <t>RPA 50.5, 50.6, 56.1, 56.2, 57.1, 50.4 Fund status/trend monitoring as a component of the pilot studies in the Wenatchee, Methow, Entiat</t>
  </si>
  <si>
    <t>RPA 50.4, 50.6, 56.1, 64.2</t>
  </si>
  <si>
    <t xml:space="preserve">RPA 52.1, 53.2, 53.3, 54.1, 54.12, 54.5, 54.7, 54.8, 55.1, 55.2, </t>
  </si>
  <si>
    <t>RPA62.5, 64.2</t>
  </si>
  <si>
    <t>RPA 61.2</t>
  </si>
  <si>
    <t>RPA 50.2, 50.5, 52.3, 52.7, 55.10, 55.2</t>
  </si>
  <si>
    <t>RPA 50.6, 50.7, 56.1, 56.2, 57.4, 62.2, 63.1, 64.1, 64.2</t>
  </si>
  <si>
    <t xml:space="preserve">RPA 56.1, 56.2, 57.4 </t>
  </si>
  <si>
    <t>RPA 50.6, 64.2, 71.4</t>
  </si>
  <si>
    <t>RPA 50.6, 50.7, 62.5, 64.2, 71.4</t>
  </si>
  <si>
    <t>RPA 51.1</t>
  </si>
  <si>
    <t>RPA 50.4, 50.6</t>
  </si>
  <si>
    <t>RPA 62.5, 64.2</t>
  </si>
  <si>
    <t xml:space="preserve">RPA 56.1, 56.2 </t>
  </si>
  <si>
    <t>200872400</t>
  </si>
  <si>
    <t xml:space="preserve">RPA 52.5, 55.1, 55.2, 55.5, 65, </t>
  </si>
  <si>
    <t xml:space="preserve">RPA 62.5 </t>
  </si>
  <si>
    <t>RPA 56.1, 56.2, 57.4</t>
  </si>
  <si>
    <t>Addresses BiOp RPA-ongoing or proposes  monitoring</t>
  </si>
  <si>
    <t>Project is essential monitoring</t>
  </si>
  <si>
    <t>Current Monitoring  2010 (Includes a 2.5% cost increase)</t>
  </si>
  <si>
    <r>
      <rPr>
        <b/>
        <sz val="9"/>
        <color indexed="8"/>
        <rFont val="Calibri"/>
        <family val="2"/>
      </rPr>
      <t>(SH &amp; CH High Priority)</t>
    </r>
    <r>
      <rPr>
        <sz val="9"/>
        <color indexed="8"/>
        <rFont val="Calibri"/>
        <family val="2"/>
      </rPr>
      <t xml:space="preserve"> Address PHOS DPS wide and hatchery strays by using radio tagging and/or PIT tags.                 </t>
    </r>
    <r>
      <rPr>
        <b/>
        <sz val="9"/>
        <color indexed="8"/>
        <rFont val="Calibri"/>
        <family val="2"/>
      </rPr>
      <t xml:space="preserve">(Lower Priority) </t>
    </r>
    <r>
      <rPr>
        <sz val="9"/>
        <color indexed="8"/>
        <rFont val="Calibri"/>
        <family val="2"/>
      </rPr>
      <t xml:space="preserve">Expand CSS study to cover hatchery and natural steelhead (19960200), Integrate with existing juvenile trapping projects. </t>
    </r>
  </si>
  <si>
    <t>Grande Ronde/ Imnaha/ Clearwater/ Salmon/ Lower Snake</t>
  </si>
  <si>
    <r>
      <t xml:space="preserve">RPA REC Big Creek should be monitored for fish in and fish out to complement habitat restoration gap of 1% analysis and modeling for RPA 56.1.                  RPA rec - Establish remote PIT tag interrogation systems near the mouths of Selway, Lochsa, South Fork, and Lolo Creek populations.  As part of 56.2, an interrogation system already exists near the mouth of the SF Salmon River population. Finally place another interrogation system upstream from the mouth of the confluence of the Middle Fork Salmon River. The latter system can be used to determine if B-Run steelhead occur in areas upstream from the MF.  These systems can be used to assess the distribution, abundance, and productivity of steelhead within a majority of the B-Run populations. RPA work group understands that the participants essentially want to change locations from Clearwater to Upper Grande Ronde and Lower Snake. Since this RPA addresses B-Runs we believe this RPA is appropriate.  The Grande Ronde is possibly also important but does not meet this RPA. (Participants are concerned that this is not a proven technology.. We recommend an assessment of the cost effectiveness compared to the other strategies. See the comments under the DPS and where the pilot assessments can be made in Big Creek, South Fork Salmon River, Lemhi River, Secesh River, Imnaha River, Lolo Creek, Asotin, Upper Grande Ronde, and Joseph Creek. Participants recommend that wherever possible fish in and fish out should be paired with the PIT Tag arrays.  The cost vs benefit should be addressed between GSI and PIT tag evaluations of TRT populations within the Clearwater.)                                                                       (SH &amp; CH Highest Priority) </t>
    </r>
    <r>
      <rPr>
        <sz val="9"/>
        <color indexed="8"/>
        <rFont val="Calibri"/>
        <family val="2"/>
      </rPr>
      <t>DPS/ESU level PIT tag studies for MPG and population abundance.          (CH Highest Priority) Maintaining current VSP monitoring approaches with improvements in Minam population should provide adequate VSP data.                                                                                   (CH High Priority)Participate in feasibility study  for ESU-level GSI and PIT tag studies with  installation of PIT tag array in Lower Grande Ronde and Imnaha River to compare  MPG GSI estimates.                        (CH High Priority)Participate in feasibility study  for ESU-level GSI and PIT tag studies with  installation of PIT tag array in Lower Grande Ronde and Imnaha River to compare  MPG GSI estimates                            (CH Highest Priority)  Establish adult fish in and juvenile fish out estimates for Big, Bear Valley, Marsh (complex), and Chamberlain Creeks.               (ST High Priority) Address PHOS DPS wide and hatchery strays by using radio tagging and/or PIT tags.                                                                                         (ST Highest Priority) Address feasibility of validating MPG GSI estimates by Installing a PIT tag array in Grande Ronde as expansion of 200301700.                 (ST Highest Priority) DPS-level GSI and PIT tag studies including PIT Tag array in the Imnaha subbasin.5. (ST Highest Priority) Modify the current project to improve PIT-array for Big Creek.</t>
    </r>
  </si>
  <si>
    <t>Biomark, NPT, IDFG, ODFW, WDFW, NOAA</t>
  </si>
  <si>
    <r>
      <t xml:space="preserve">RPA REC Big Creek should be monitored for fish in and fish out to complement habitat restoration gap of 1% analysis and modeling for RPA 56.1.                     RPA Rec  -  Establish remote PIT tag interrogation systems near the mouths of Selway, Lochsa, South Fork, and Lolo Creek populations.  As part of 56.2, an interrogation system already exists near the mouth of the SF Salmon River population. Finally place another interrogation system upstream from the mouth of the confluence of the Middle Fork Salmon River. The latter system can be used to determine if B-Run steelhead occur in areas upstream from the MF.  These systems can be used to assess the distribution, abundance, and productivity of steelhead within a majority of the B-Run populations. RPA work group understands that the participants essentially want to change locations from Clearwater to Upper Grande Ronde and Lower Snake. Since this RPA addresses B-Runs we believe this RPA is appropriate.  The Grande Ronde is possibly also important but does not meet this RPA. (Participants are concerned that this is not a proven technology.. We recommend an assessment of the cost effectiveness compared to the other strategies. See the comments under the DPS and where the pilot assessments can be made in Big Creek, South Fork Salmon River, Lemhi River, Secesh River, Imnaha River, Lolo Creek, Asotin, Upper Grande Ronde, and Joseph Creek. Participants recommend that wherever possible fish in and fish out should be paired with the PIT Tag arrays.  The cost vs benefit should be addressed between GSI and PIT tag evaluations of TRT populations within the Clearwater.)                                                                            (SH &amp; CH Highest Priority) </t>
    </r>
    <r>
      <rPr>
        <sz val="9"/>
        <color indexed="8"/>
        <rFont val="Calibri"/>
        <family val="2"/>
      </rPr>
      <t>DPS/ESU level PIT tag studies for MPG and population abundance.           (CH Highest Priority) Maintaining current VSP monitoring approaches with improvements in Minam population should provide adequate VSP data.                                                                                   (CH Highest Priority)  Establish adult fish in and juvenile fish out estimates for Big, Bear Valley, Marsh (complex), and Chamberlain Creeks.               (ST High Priority) Address PHOS DPS wide and hatchery strays by using radio tagging and/or PIT tags.                                                                                     (ST Highest Priority) Address feasibility of validating MPG GSI estimates by Installing a PIT tag array in Grande Ronde as expansion of 200301700.               (ST Highest Priority) DPS-level GSI and PIT tag studies including PIT Tag array in the Imnaha subbasin.5. (ST Highest Priority) Modify the current project to improve PIT-array for Big Creek.</t>
    </r>
  </si>
  <si>
    <t>NOAA, NPT</t>
  </si>
  <si>
    <t>Tag adult steelhead and s/s Chinook at Lower Grante Dam.  Operate and maintain arrays, data management/analysis, and reporting</t>
  </si>
  <si>
    <t>THIS SHOULD BE INCORPORATED IN STREAMNET SHOP OR, ALTERNATIVELY, NOAAF VSP DATABASE AND SHOP (IF THERE IS ONE)… (NPT DOES NOT AGREE WITH  PROJECT DESCRIPTION replace with)Establish and maintain a web accessible centralized data base for NPT implemented projects that supports rapid data transfers and automated data summaries/reporting; new</t>
  </si>
  <si>
    <t>NPT, ODFW, CTUIR</t>
  </si>
  <si>
    <t>Northeast Oregon Hatchery Monitoring and  Evaluations Implemenation - Implement full NEOH M&amp;E study design; unfunded proposal 200713200. Cost estimate adjusted from proposal to reflect direct funding of EMAP, Imnaha juvenile trapping, Minam juvenile trapping. Out year cost will fluctuate; $1,560,000 assuming maintenance and expansion ongoing listed above;</t>
  </si>
  <si>
    <t xml:space="preserve">(High CH) Synthesize and provide timely reporting of annual adult abundance and spatial distribution across ESU .                                                                  (Lower CH) Partition hatchery:natural abundance, returns to hatchery racks, harvest, and escapement to known and unknown area.                                          (CH Highest Priority)  Establish adult fish in and juvenile fish out estimates for Big, Bear Valley, Marsh (complex), and Chamberlain Creeks. </t>
  </si>
  <si>
    <t>NPT, IDFG</t>
  </si>
  <si>
    <t>200725300</t>
  </si>
  <si>
    <t>NPT, ODFW</t>
  </si>
  <si>
    <t>200205600</t>
  </si>
  <si>
    <t xml:space="preserve">RPA rec - Upper Grande Ronde River and Joseph Creek should be monitored for fish in and fish out to complement habitat  RPA Workgroup not clear on this proposed change. (Participants believe that Joseph Cr is a low priority for fish in and fish out because there is no juvenile trapping) restoration gap of 4% analysis and modeling for RPA 56.1.         3. (ST Highest Priority)Redd count correlation and validation in Joseph Creek and Lookingglass Creek relative to escapement is needed.                                 (ST High Priority) Address PHOS DPS wide and hatchery strays by using radio tagging and/or PIT tags. </t>
  </si>
  <si>
    <t>Change to Existing Project</t>
  </si>
  <si>
    <r>
      <rPr>
        <b/>
        <sz val="9"/>
        <color indexed="8"/>
        <rFont val="Calibri"/>
        <family val="2"/>
      </rPr>
      <t>(ST High Priority)</t>
    </r>
    <r>
      <rPr>
        <sz val="9"/>
        <color indexed="8"/>
        <rFont val="Calibri"/>
        <family val="2"/>
      </rPr>
      <t xml:space="preserve">Snake River DPS run-reconstruction for fish passing Lower Granite Dam and areas downstream ($50,000/yr). Partition hatchery:natural abundance, returns to hatchery racks, harvest, and escapement to known and unknown area. </t>
    </r>
  </si>
  <si>
    <t>NPT, ODFW, IDFG, WDFW</t>
  </si>
  <si>
    <t>Snake River steelhead annual run-reconstruction of hatchery returns, harvest, and escapement to known and unknown areas</t>
  </si>
  <si>
    <r>
      <rPr>
        <b/>
        <sz val="9"/>
        <color indexed="8"/>
        <rFont val="Calibri"/>
        <family val="2"/>
      </rPr>
      <t xml:space="preserve">RPA rec </t>
    </r>
    <r>
      <rPr>
        <sz val="9"/>
        <color indexed="8"/>
        <rFont val="Calibri"/>
        <family val="2"/>
      </rPr>
      <t xml:space="preserve">- SF Clearwater River should be monitored for fish in and fish out to complement habitat restoration gap of 14% analysis and modeling for RPA 56.1.( Participants note this will also address supplementation monitoring)                                      </t>
    </r>
    <r>
      <rPr>
        <b/>
        <sz val="9"/>
        <color indexed="8"/>
        <rFont val="Calibri"/>
        <family val="2"/>
      </rPr>
      <t xml:space="preserve">RPA rec </t>
    </r>
    <r>
      <rPr>
        <sz val="9"/>
        <color indexed="8"/>
        <rFont val="Calibri"/>
        <family val="2"/>
      </rPr>
      <t xml:space="preserve">-   RFP for specific B-run monitoring (need to determine if CRITFC Accord project 2008-723 fills the gap for abundance and productivity), but "safety net" triggers still need to be investigated.( Determine what this is in regard to hatchery RPA)                        (ST Highest Priority) Implement a supplementation monitoring program of steelhead in the SF Clearwater River and Lolo Creek (PIT tag array and weir in Lolo Creek and PIT tag array and screw trap in SF Clearwater. </t>
    </r>
  </si>
  <si>
    <t>B-run steelhead supplementation effectivenesss research in Lolo Creek and South Fork Clearwater River</t>
  </si>
  <si>
    <r>
      <rPr>
        <b/>
        <sz val="9"/>
        <color indexed="8"/>
        <rFont val="Calibri"/>
        <family val="2"/>
      </rPr>
      <t xml:space="preserve">(CH Highest Priority) </t>
    </r>
    <r>
      <rPr>
        <sz val="9"/>
        <color indexed="8"/>
        <rFont val="Calibri"/>
        <family val="2"/>
      </rPr>
      <t xml:space="preserve">Construct permanent weir structure in Lolo Creek ($1 – 1.5 million construction cost)                                                                                       RPA Rec - RFP for specific B-run monitoring (need to determine if CRITFC Accord project 2008-723 fills the gap for abundance and productivity), but "safety net" triggers still need to be investigated.( Determine what this is in regard to hatchery RPA)                            (ST Highest Priority) Implement a supplementation monitoring program of steelhead in the SF Clearwater River and Lolo Creek (PIT tag array and weir in Lolo Creek and PIT tag array and screw trap in SF Clearwater. </t>
    </r>
  </si>
  <si>
    <r>
      <rPr>
        <b/>
        <sz val="9"/>
        <color indexed="8"/>
        <rFont val="Calibri"/>
        <family val="2"/>
      </rPr>
      <t xml:space="preserve">(CH High Priority) </t>
    </r>
    <r>
      <rPr>
        <sz val="9"/>
        <color indexed="8"/>
        <rFont val="Calibri"/>
        <family val="2"/>
      </rPr>
      <t>Expand redd count coverage in Selway River  .                                                                 (CH Lower Priority) Fund evaluation of Selway supplementation program.</t>
    </r>
  </si>
  <si>
    <t xml:space="preserve">Nez Perc Tribal Harvest Monitoring </t>
  </si>
  <si>
    <t>200206000</t>
  </si>
  <si>
    <t>Nez Perc Tribal Harvest Monitoring  - Expansion to included fall chinook and steelhead and improve precision of spring chinook salmon estimates</t>
  </si>
  <si>
    <t>Testing of slective harvest gear types for Nez Perce Tribe</t>
  </si>
  <si>
    <r>
      <rPr>
        <sz val="7"/>
        <color indexed="8"/>
        <rFont val="Times New Roman"/>
        <family val="1"/>
      </rPr>
      <t xml:space="preserve"> </t>
    </r>
    <r>
      <rPr>
        <b/>
        <sz val="9"/>
        <color indexed="8"/>
        <rFont val="Calibri"/>
        <family val="2"/>
      </rPr>
      <t xml:space="preserve">(CH Highest Priority) </t>
    </r>
    <r>
      <rPr>
        <sz val="9"/>
        <color indexed="8"/>
        <rFont val="Calibri"/>
        <family val="2"/>
      </rPr>
      <t xml:space="preserve">Expanded juvenile trapping operations in Imnaha river to enable juvenile production estimates.  </t>
    </r>
  </si>
  <si>
    <r>
      <rPr>
        <b/>
        <sz val="9"/>
        <color indexed="8"/>
        <rFont val="Calibri"/>
        <family val="2"/>
      </rPr>
      <t>(CH Highest</t>
    </r>
    <r>
      <rPr>
        <b/>
        <sz val="9"/>
        <color indexed="8"/>
        <rFont val="Calibri"/>
        <family val="2"/>
      </rPr>
      <t xml:space="preserve"> Priority</t>
    </r>
    <r>
      <rPr>
        <b/>
        <sz val="9"/>
        <color indexed="8"/>
        <rFont val="Calibri"/>
        <family val="2"/>
      </rPr>
      <t xml:space="preserve">) </t>
    </r>
    <r>
      <rPr>
        <sz val="9"/>
        <color indexed="8"/>
        <rFont val="Calibri"/>
        <family val="2"/>
      </rPr>
      <t xml:space="preserve">Maintain current juvenile and smolt abundance and survival studies </t>
    </r>
  </si>
  <si>
    <t>Grande Ronde Supplementation M&amp;E - Integration of captive brood F2 evaluaition with Lostine conventional production evalutions. NPT Captive brood contract of $175,618 integreate with a cost savings fo $35,000.</t>
  </si>
  <si>
    <t xml:space="preserve">(CH Highest Priority) Monitor hatchery and supplmentation evaluate to evaluate HSRG recommendations/strategies and validate the AHA model. </t>
  </si>
  <si>
    <r>
      <rPr>
        <sz val="7"/>
        <color indexed="8"/>
        <rFont val="Times New Roman"/>
        <family val="1"/>
      </rPr>
      <t xml:space="preserve"> </t>
    </r>
    <r>
      <rPr>
        <b/>
        <sz val="9"/>
        <color indexed="8"/>
        <rFont val="Calibri"/>
        <family val="2"/>
      </rPr>
      <t xml:space="preserve">(CH High Priority) </t>
    </r>
    <r>
      <rPr>
        <sz val="9"/>
        <color indexed="8"/>
        <rFont val="Calibri"/>
        <family val="2"/>
      </rPr>
      <t xml:space="preserve">Maintain and enhance habitat restoration implementation, compliance, and reach scale effectiveness monitoring in terms of physical habitat and secondary productivity response. </t>
    </r>
  </si>
  <si>
    <t xml:space="preserve">198335003 </t>
  </si>
  <si>
    <t>In Part - $150,000 for steelhead monitoring at LGR</t>
  </si>
  <si>
    <t>Not Developed</t>
  </si>
  <si>
    <t>Expand ODFW project 199202604 – Salmonid life history, survival and abunce-to deploy additional screw trap to provide annual smolt abundance estimates to meet fish in fish out recommendations for upper Grande Ronde.  Add additional screw trap to Minam River to improve smolt abundance estimate.  Increase steelhead PIT tag numbers .  Add $150,000 per year (includes Chinook recommendations also)</t>
  </si>
  <si>
    <t xml:space="preserve">Fund ODFW project 20073700-Grande Ronde Basin EMAP Status and Trends Monitoring.  Includes Basinwide and one population rotating habitat stats and trends and adult abundance for Joseph Creek and Wallowa populations. </t>
  </si>
  <si>
    <t xml:space="preserve">Fund ODFW and CTUIR to  Implement Upper Grande Ronde and Catherine Creek IMW to coordinate and integrate efforts of Model Watershed, ODFW, CTUIR, CRITFC, USFS, BOR habitat and fish monitoring to meet  fish in, fish-out and habitat effectiveness </t>
  </si>
  <si>
    <t>ODFW CTUIR</t>
  </si>
  <si>
    <t>Restore full funding to ODFW Smolt Outmigration and Survival study # 198902401 and improve juvenile collection facility at Three-Mile Falls Dam to improve smolt abundance precision</t>
  </si>
  <si>
    <t xml:space="preserve">Expand ODFW project # 199801600 to include steelhead adult EMAP(GRTS) in Lower Mainstem and Upper Mainstem populations and juvenile habitat (GRTS) status and trends monitoring. Expand efforts to improve PHOS estimates. </t>
  </si>
  <si>
    <t>Implement ODFW Reprodustive Success and Stray Impact proposal # 200729700 for Deschutes Eastside(Bakeoven-Buck Hollow) population for $350,00 per year.</t>
  </si>
  <si>
    <t>Proposal 200729700</t>
  </si>
  <si>
    <t>Fund ODFW and CTWSRO to conduct steelhead fallback study in Deschutes at Shearer Falls to estimate fallback rates and to determine stray hatchery fish distribution</t>
  </si>
  <si>
    <t>implement EMAP adult  escapement  and juvenile habitat status and trends  including estimates of mainstem  spawners in Deschutes</t>
  </si>
  <si>
    <t xml:space="preserve">Proposal 20073700 </t>
  </si>
  <si>
    <t>Restore funding to project # 199801600 to estimate spring Chinook salmon adult productivity and abundance for all John Day populationsurvival  for $150,000.</t>
  </si>
  <si>
    <r>
      <rPr>
        <sz val="7"/>
        <color indexed="8"/>
        <rFont val="Times New Roman"/>
        <family val="1"/>
      </rPr>
      <t xml:space="preserve"> </t>
    </r>
    <r>
      <rPr>
        <sz val="9"/>
        <color indexed="8"/>
        <rFont val="Calibri"/>
        <family val="2"/>
      </rPr>
      <t>Habitat monitoring in non-wadeable streams.  Cost: $100k/year (includes all pops and MPGs in LCR)</t>
    </r>
  </si>
  <si>
    <r>
      <rPr>
        <sz val="7"/>
        <color indexed="8"/>
        <rFont val="Times New Roman"/>
        <family val="1"/>
      </rPr>
      <t xml:space="preserve"> </t>
    </r>
    <r>
      <rPr>
        <sz val="9"/>
        <color indexed="8"/>
        <rFont val="Calibri"/>
        <family val="2"/>
      </rPr>
      <t>Fund chum monitoring program described in column D items 1-4. Cost/year: $324k</t>
    </r>
  </si>
  <si>
    <r>
      <rPr>
        <b/>
        <sz val="9"/>
        <color indexed="8"/>
        <rFont val="Calibri"/>
        <family val="2"/>
      </rPr>
      <t xml:space="preserve">Coded Wire Tag Recovery Project </t>
    </r>
    <r>
      <rPr>
        <sz val="9"/>
        <color indexed="8"/>
        <rFont val="Calibri"/>
        <family val="2"/>
      </rPr>
      <t xml:space="preserve"> This project includes fisheries sampling and spawning ground surveys to recovery coded wire tags.  Both of which are needed for estimate VSP parameters of abundance, diversity, and productivity.</t>
    </r>
  </si>
  <si>
    <r>
      <rPr>
        <b/>
        <sz val="9"/>
        <rFont val="Arial"/>
        <family val="2"/>
      </rPr>
      <t>LCR Chum BiOp</t>
    </r>
    <r>
      <rPr>
        <sz val="9"/>
        <rFont val="Arial"/>
        <family val="2"/>
      </rPr>
      <t xml:space="preserve">  Chum salmon enhancement in the LCR (inculdes monitoring, restoration, rebuilding, and reintroduction) Funding already secured for planning &amp; development of integrated monitoring plan and habitat restoration in FY10 ($497K).  In FY11 Duncan Cr project (200105300) &amp; Below the Dams project (199900301) to be combined into one project ($1.1M) for full implementation.  Includes smolt trappingt for multiply listed species on Grays &amp; possibly Hamilton Creek.</t>
    </r>
  </si>
  <si>
    <r>
      <rPr>
        <b/>
        <sz val="9"/>
        <color indexed="8"/>
        <rFont val="Calibri"/>
        <family val="2"/>
      </rPr>
      <t>Wind River Watershed Assessment.</t>
    </r>
    <r>
      <rPr>
        <sz val="9"/>
        <color indexed="8"/>
        <rFont val="Calibri"/>
        <family val="2"/>
      </rPr>
      <t xml:space="preserve"> Funding for BACI design in Wind River to assess removal of Hemlock Dam on USFS land per contract #199801900.  Modification is intended is to elevate Wind River monitoring to IMW-level intensity.  Also provides information on other species (Coho &amp; Chinook).  Buget includes only fish monitoring</t>
    </r>
  </si>
  <si>
    <r>
      <rPr>
        <b/>
        <sz val="9"/>
        <color indexed="8"/>
        <rFont val="Calibri"/>
        <family val="2"/>
      </rPr>
      <t>LCR Coho M&amp;E</t>
    </r>
    <r>
      <rPr>
        <sz val="9"/>
        <color indexed="8"/>
        <rFont val="Calibri"/>
        <family val="2"/>
      </rPr>
      <t xml:space="preserve">  LCR adult coho monitoring of distribution, escapement.  Included in WDFW MOA proposal to BPA.  Includes development and implementation of "Accuracy &amp; Precision" project to develop LCR-specific apparent residence time estimate.  Should also include completion of Coweeman coho survey project (2005-2008)</t>
    </r>
  </si>
  <si>
    <r>
      <rPr>
        <b/>
        <sz val="9"/>
        <rFont val="Arial"/>
        <family val="2"/>
      </rPr>
      <t>Fall Chinook Productivity Monitoring</t>
    </r>
    <r>
      <rPr>
        <sz val="9"/>
        <rFont val="Arial"/>
        <family val="2"/>
      </rPr>
      <t xml:space="preserve">  Two estimates of  RRS for Chinook (one each in strata coast and casacde).  Candidate watersheds (in rank order) include Coweeman, Grays, IMW streams, Washougal, and Elochoman).  Assumes smolt trapping &amp; adult escapement is covered by other funding sources.</t>
    </r>
  </si>
  <si>
    <r>
      <rPr>
        <b/>
        <sz val="9"/>
        <color indexed="8"/>
        <rFont val="Calibri"/>
        <family val="2"/>
      </rPr>
      <t>Coded Wire Tag Recovery Project</t>
    </r>
    <r>
      <rPr>
        <sz val="9"/>
        <color indexed="8"/>
        <rFont val="Calibri"/>
        <family val="2"/>
      </rPr>
      <t>: Missing Production Groups.  CWT to estimate hatchery proportions and harvest rates for LCR Chinook and Coho Salmon</t>
    </r>
  </si>
  <si>
    <r>
      <rPr>
        <b/>
        <sz val="9"/>
        <color indexed="8"/>
        <rFont val="Calibri"/>
        <family val="2"/>
      </rPr>
      <t>Washougal Weir</t>
    </r>
    <r>
      <rPr>
        <sz val="9"/>
        <color indexed="8"/>
        <rFont val="Calibri"/>
        <family val="2"/>
      </rPr>
      <t xml:space="preserve">  Construction and Operation of a weir on the Washougal.  Focus is on control of hatchery tule fall Chinook escapement</t>
    </r>
  </si>
  <si>
    <r>
      <rPr>
        <b/>
        <sz val="9"/>
        <color indexed="8"/>
        <rFont val="Calibri"/>
        <family val="2"/>
      </rPr>
      <t>Fish In/out Monitoring</t>
    </r>
    <r>
      <rPr>
        <sz val="9"/>
        <color indexed="8"/>
        <rFont val="Calibri"/>
        <family val="2"/>
      </rPr>
      <t>.  Statewide strategy t for the high quality escapement and smolt estimates for both fisheries and habitat monitoring</t>
    </r>
  </si>
  <si>
    <r>
      <rPr>
        <b/>
        <sz val="9"/>
        <color indexed="8"/>
        <rFont val="Calibri"/>
        <family val="2"/>
      </rPr>
      <t xml:space="preserve">Coweeman Fish In/Out </t>
    </r>
    <r>
      <rPr>
        <sz val="9"/>
        <color indexed="8"/>
        <rFont val="Calibri"/>
        <family val="2"/>
      </rPr>
      <t xml:space="preserve"> Juvenile trapping and adult escapement estimates for all salmonids (tule Chinook, Coho, Winter steelhead; all listed all Primary populations)  Need is to stabilize funding for monitoring in this watershed.  Different aspects of monitoring could be supported by different sources.</t>
    </r>
  </si>
  <si>
    <r>
      <rPr>
        <b/>
        <sz val="9"/>
        <color indexed="8"/>
        <rFont val="Calibri"/>
        <family val="2"/>
      </rPr>
      <t>Kalama River 2nd Generation RRS</t>
    </r>
    <r>
      <rPr>
        <sz val="9"/>
        <color indexed="8"/>
        <rFont val="Calibri"/>
        <family val="2"/>
      </rPr>
      <t xml:space="preserve">   RRS of naturally produced steelhead with varying degrees of hatchery ancestry.  An independent test of the "Carry-over Effect" demonstrated by Araki et  al. in the Hood River.  Kalama may represent the  only WDFW opportunity to conduct the work.</t>
    </r>
  </si>
  <si>
    <t>50.4,50.6,50.7, 56.1</t>
  </si>
  <si>
    <t>This column should contain any RPA recommendation that is being addressed or other priority recommendation.  Other priority recommendations should be ranked highest, high, or lower.</t>
  </si>
  <si>
    <t>Current or proposed contractor</t>
  </si>
  <si>
    <t>Description of ongoing project or proposed change to ongoing project or new proposal. Changes to ongoing projects should be reflected in a row adjacent to the current project.</t>
  </si>
  <si>
    <t>Designate project # or New Proposal or Change to Existing</t>
  </si>
  <si>
    <t>Designate contract # or New Proposal or Change to Existing</t>
  </si>
  <si>
    <t>RPA number addressed by the ongoing contract or proposal</t>
  </si>
  <si>
    <t>Was the project used to generate TRT findings or will it be in the future</t>
  </si>
  <si>
    <t>Is this a fish accord project?</t>
  </si>
  <si>
    <t>Describe why this project is essential if it doesn't meet an RPA</t>
  </si>
  <si>
    <t>Does this project address an AHSWG recommendation?</t>
  </si>
  <si>
    <t>Does this project provide opportunity for  IMW type monitoring?</t>
  </si>
  <si>
    <t>Current contract amount taken from PISCES</t>
  </si>
  <si>
    <t>Amount of contract dedicated to monitoring</t>
  </si>
  <si>
    <t>Amount of monitoring in contract with 2.5% cost increase</t>
  </si>
  <si>
    <t>Place total for any amount addressing RPA recommendation in this column</t>
  </si>
  <si>
    <t>Place total for any amount addressing a priority not an RPA in this column</t>
  </si>
  <si>
    <t>WDFW Priority #2</t>
  </si>
  <si>
    <t>WDFW Priority # 3</t>
  </si>
  <si>
    <t>WDFW Priority # 4</t>
  </si>
  <si>
    <t>WDFW Priority # 5 Included in WDFW MOA proposal to BPA.  Includes development and implementation of "Accuracy &amp; Precision" project to develop LCR-specific apparent residence time estimate.  Should also include completion of Coweeman coho survey project (2005-2008)</t>
  </si>
  <si>
    <t>WDFW Priority # 7</t>
  </si>
  <si>
    <t>WDFW Priority # 8</t>
  </si>
  <si>
    <t>WDFW Priority # 9</t>
  </si>
  <si>
    <t>WDFW Priority # 10</t>
  </si>
  <si>
    <t>ODFW Priority #1</t>
  </si>
  <si>
    <t>ODFW Priority #2</t>
  </si>
  <si>
    <t>ODFW Priority #3</t>
  </si>
  <si>
    <t>ODFW Priority #4</t>
  </si>
  <si>
    <t>ODFW Priority #6</t>
  </si>
  <si>
    <t>ODFW Priority #7</t>
  </si>
  <si>
    <t>ODFW Priority #8</t>
  </si>
  <si>
    <t>ODFW Priority #9</t>
  </si>
  <si>
    <t>ODFW Priority #10</t>
  </si>
  <si>
    <t>ODFW Priority #11</t>
  </si>
  <si>
    <t>ODFW Priority # 12</t>
  </si>
  <si>
    <r>
      <rPr>
        <b/>
        <sz val="9"/>
        <color indexed="8"/>
        <rFont val="Calibri"/>
        <family val="2"/>
      </rPr>
      <t>(CH Highest Priority)</t>
    </r>
    <r>
      <rPr>
        <sz val="9"/>
        <color indexed="8"/>
        <rFont val="Calibri"/>
        <family val="2"/>
      </rPr>
      <t xml:space="preserve"> Monitor hatchery and supplmentation evaluate to evaluate HSRG recommendations/strategies and validate the AHA model.                                             </t>
    </r>
    <r>
      <rPr>
        <b/>
        <sz val="9"/>
        <color indexed="8"/>
        <rFont val="Calibri"/>
        <family val="2"/>
      </rPr>
      <t>(CH Highest Priority)</t>
    </r>
    <r>
      <rPr>
        <sz val="9"/>
        <color indexed="8"/>
        <rFont val="Calibri"/>
        <family val="2"/>
      </rPr>
      <t xml:space="preserve"> Maintain current LSRCP funding for comprehensive spawning ground surveys.                        (CH Highest Priority) Maintain ongoing LSRCP and NPTH hatchery evaluations of mitigation and supplementation effectiveness.                                                                        (ST Highest Priority) Maintain ongoing LSRCP hatchery effectiveness, RSS studies, and lower basin tributary trapping efforts.</t>
    </r>
  </si>
  <si>
    <r>
      <rPr>
        <b/>
        <sz val="9"/>
        <color indexed="8"/>
        <rFont val="Calibri"/>
        <family val="2"/>
      </rPr>
      <t xml:space="preserve">(CH Highest) </t>
    </r>
    <r>
      <rPr>
        <sz val="9"/>
        <color indexed="8"/>
        <rFont val="Calibri"/>
        <family val="2"/>
      </rPr>
      <t xml:space="preserve">Provide estimates of natural and hatchery origin Chinook adult harvest from mainstem Salmon, Snake River and Columbia River sport, tribal, and commercial fisheries at the MPG and population scale.                              (CH </t>
    </r>
    <r>
      <rPr>
        <b/>
        <sz val="9"/>
        <color indexed="8"/>
        <rFont val="Calibri"/>
        <family val="2"/>
      </rPr>
      <t>Highest Priority)</t>
    </r>
    <r>
      <rPr>
        <sz val="9"/>
        <color indexed="8"/>
        <rFont val="Calibri"/>
        <family val="2"/>
      </rPr>
      <t xml:space="preserve"> Provide estimates of natural and hatchery origin Chinook adult harvest from  sport and tribal fisheries at the MPG and population scale. </t>
    </r>
  </si>
  <si>
    <r>
      <rPr>
        <b/>
        <sz val="9"/>
        <color indexed="8"/>
        <rFont val="Calibri"/>
        <family val="2"/>
      </rPr>
      <t>(CH Highest Priority)</t>
    </r>
    <r>
      <rPr>
        <sz val="9"/>
        <color indexed="8"/>
        <rFont val="Calibri"/>
        <family val="2"/>
      </rPr>
      <t xml:space="preserve"> Monitor hatchery and supplmentation evaluate to evaluate HSRG recommendations/strategies and validate the AHA model.                                                                               (CH Highest Priority) Maintaining current VSP monitoring approaches with improvements in Minam population should provide adequate VSP data.                                                                                   (CH Highest Priority)Expand ongoing efforts to fully implement a comprehensive supplementation evaluation of Grande Ronde/Imnaha Chinook hatchery programs.  Comprehensive assessment of supplementation in the Grande Ronde populations using a BACI design is currently underway.  Five treatment streams (Imnaha, Lostine, Catherine Creek, Upper Grande Ronde and Lookingglass Creek) and two reference streams (Minam and Wenaha rivers) are monitored as part of the evaluation.  Some essential elements of the NEOH M&amp;E plan are not funded resulting in deficiencies in integration, data management, analyses and reporting.  Cooperative RRS studies (NOAA, ODFW, NPT, CTUIR) are underway and continuation is high priority.  Ongoing and expanded efforts will provide for an adequate supplementation assessment and RRS recommended by the AHSWG  .</t>
    </r>
  </si>
  <si>
    <r>
      <rPr>
        <b/>
        <sz val="9"/>
        <color indexed="8"/>
        <rFont val="Calibri"/>
        <family val="2"/>
      </rPr>
      <t>(CH Highest Priority)</t>
    </r>
    <r>
      <rPr>
        <sz val="9"/>
        <color indexed="8"/>
        <rFont val="Calibri"/>
        <family val="2"/>
      </rPr>
      <t xml:space="preserve"> Fund supplementation effectiveness M&amp;E of the EF SF Salmon River reintroduction program.                                                (CH Highest Priority) Include Johnson Creek RSS study as one of six being implemented as recommended by AHSWG.  </t>
    </r>
  </si>
  <si>
    <t>RPA 50.6</t>
  </si>
  <si>
    <t>Change To Existing Project 199304000</t>
  </si>
  <si>
    <t>Change To Existing Contract 44049</t>
  </si>
  <si>
    <t>Change To Existing Contract 40876</t>
  </si>
  <si>
    <t>Change To Existing Contract 39455</t>
  </si>
  <si>
    <t>Change To Existing Contract 41736</t>
  </si>
  <si>
    <r>
      <t xml:space="preserve">Expand LSRCP funding to implement evaluation of the Touchet endemic program (RPA 40) if managers agree to its implementation. </t>
    </r>
    <r>
      <rPr>
        <sz val="11"/>
        <color indexed="8"/>
        <rFont val="Calibri"/>
        <family val="2"/>
      </rPr>
      <t xml:space="preserve">This would require new funds to separate mitigation from supplementation BiOp related actions (WDFW </t>
    </r>
  </si>
  <si>
    <t>Fund ODFW to conduct fish-in and fish-out monitoring in the Fifteenmile Creek winter steelhead population.  New project or expand 1993040009(Fifteenmile Habitat Restoration).  Costs are $200,000 per year plus capitol improvement for adult weir/video monitoring equipment and improved juvenile trapping facilities.</t>
  </si>
  <si>
    <t>Change To Existing Contract 41002</t>
  </si>
  <si>
    <t>Change To Existing Contract 39649</t>
  </si>
  <si>
    <t>RPA 50, 56.1, 63.2, 64.2</t>
  </si>
  <si>
    <r>
      <rPr>
        <b/>
        <sz val="9"/>
        <color indexed="8"/>
        <rFont val="Calibri"/>
        <family val="2"/>
      </rPr>
      <t>RPA Workgroup Recomm 50.6</t>
    </r>
    <r>
      <rPr>
        <sz val="9"/>
        <color indexed="8"/>
        <rFont val="Calibri"/>
        <family val="2"/>
      </rPr>
      <t xml:space="preserve">  The Upper Grande Ronde chinook and steelhead populations should be monitored for fish status and trend (fish in-fish out; as listed in Table 2). The specific populations were identified as populations with currently some fish monitoring (usually associated with hatchery programs) and those with relatively large habitat/survival gaps, which were identified in Table 5 in the BiOp. The Workgroup recommends linking fish in-fish out monitoring to populations with relatively large habitat/survival gaps. </t>
    </r>
  </si>
  <si>
    <r>
      <rPr>
        <b/>
        <sz val="9"/>
        <rFont val="Calibri"/>
        <family val="2"/>
      </rPr>
      <t>RPA Recomm 50.6</t>
    </r>
    <r>
      <rPr>
        <sz val="9"/>
        <rFont val="Calibri"/>
        <family val="2"/>
      </rPr>
      <t xml:space="preserve">  Extend trapping period at Lostine weir and install second screw trap on Minam river.</t>
    </r>
  </si>
  <si>
    <t>Change To Existing Contract 39461</t>
  </si>
  <si>
    <r>
      <rPr>
        <b/>
        <sz val="9"/>
        <color indexed="8"/>
        <rFont val="Calibri"/>
        <family val="2"/>
      </rPr>
      <t>RPA Workgroup Recomm. 56.3.</t>
    </r>
    <r>
      <rPr>
        <sz val="9"/>
        <color indexed="8"/>
        <rFont val="Calibri"/>
        <family val="2"/>
      </rPr>
      <t xml:space="preserve">   The identified population areas should be monitored for habitat status and trend (from Table 3 Upper Grande Ronde &amp; Imnaha ). The populations were identified as areas with relatively large habitat/survival gaps, which were identified in Table 5 in the BiOp, and are recommended for fish status and trend monitoring. The Workgroup recommends linking fish in-fish out monitoring to populations with relatively large habitat/survival gaps. Data from these areas will also support RPA 56.1.</t>
    </r>
  </si>
  <si>
    <t>RPA Workgroup Recomm 56.3.</t>
  </si>
  <si>
    <r>
      <rPr>
        <b/>
        <sz val="9"/>
        <color indexed="8"/>
        <rFont val="Calibri"/>
        <family val="2"/>
      </rPr>
      <t>RPA Workgroup Recomm 50.6</t>
    </r>
    <r>
      <rPr>
        <sz val="9"/>
        <color indexed="8"/>
        <rFont val="Calibri"/>
        <family val="2"/>
      </rPr>
      <t xml:space="preserve">  The Tucannon chinook and steelhead populations should be monitored for fish status and trend (fish in-fish out; as listed in Table 2). The specific populations were identified as populations with currently some fish monitoring (usually associated with hatchery programs) and those with relatively large habitat/survival gaps, which were identified in Table 5 in the BiOp. The Workgroup recommends linking fish in-fish out monitoring to populations with relatively large habitat/survival gaps. </t>
    </r>
  </si>
  <si>
    <r>
      <rPr>
        <b/>
        <sz val="9"/>
        <color indexed="8"/>
        <rFont val="Calibri"/>
        <family val="2"/>
      </rPr>
      <t>RPA Workgroup Recomm 50.6.</t>
    </r>
    <r>
      <rPr>
        <sz val="9"/>
        <color indexed="8"/>
        <rFont val="Calibri"/>
        <family val="2"/>
      </rPr>
      <t xml:space="preserve">  Use PIT tags and interrogation systems in the Tucannon to estimate escapement, use mark-recapture methods to estimate pre-spawn loss, and conduct surveys in MSAs and mSAs to determine spatial structure. </t>
    </r>
  </si>
  <si>
    <r>
      <rPr>
        <b/>
        <sz val="9"/>
        <color indexed="8"/>
        <rFont val="Calibri"/>
        <family val="2"/>
      </rPr>
      <t>RPA Workgroup Recomm 50.5</t>
    </r>
    <r>
      <rPr>
        <sz val="9"/>
        <color indexed="8"/>
        <rFont val="Calibri"/>
        <family val="2"/>
      </rPr>
      <t>.  Systematically sample returning adult steelhead at Lower Granite Dam for genetics (tissue samples) and age structure (scale samples), and mark the fish with PIT tags (tagging will be consistent with the PIT-tagging approach recommended for RPA 50.1). Establish remote PIT-tag interrogation systems near the mouths of the Selway, Lochsa, South Fork, and Lolo Creek populations (part of the Clearwater MPG). As part of RPA 56.2, an interrogation system already exists near the mouth of the South Fork Salmon River population. Finally, place another interrogation system in the Salmon River upstream from the confluence of the Middle Fork Salmon River. The latter system can be used to determine if B-Run steelhead occur in areas upstream from the Middle Fork population (the assumed most-upstream population of B-Run steelhead). These systems can be used to assess the distribution, abundance, and productivity of steelhead within a majority of the B-Run populations.</t>
    </r>
  </si>
  <si>
    <r>
      <rPr>
        <b/>
        <sz val="9"/>
        <color indexed="8"/>
        <rFont val="Times New Roman"/>
        <family val="1"/>
      </rPr>
      <t xml:space="preserve"> RPA Workgroup Recomm 50.5</t>
    </r>
    <r>
      <rPr>
        <sz val="9"/>
        <color indexed="8"/>
        <rFont val="Times New Roman"/>
        <family val="1"/>
      </rPr>
      <t xml:space="preserve">. </t>
    </r>
    <r>
      <rPr>
        <sz val="9"/>
        <color indexed="8"/>
        <rFont val="Calibri"/>
        <family val="2"/>
      </rPr>
      <t>Fund FPG through at least one more funding cycle to ascertain results of project DNA objectives.</t>
    </r>
  </si>
  <si>
    <r>
      <rPr>
        <b/>
        <sz val="10"/>
        <color indexed="8"/>
        <rFont val="Calibri"/>
        <family val="2"/>
      </rPr>
      <t>RPA Workgroup Recom 50.6.</t>
    </r>
    <r>
      <rPr>
        <sz val="10"/>
        <color indexed="8"/>
        <rFont val="Calibri"/>
        <family val="2"/>
      </rPr>
      <t xml:space="preserve"> Expand the work to increase density of sampling sites (using master sample list) to improve population-scale resolution for VSP in the lower and upper mainstem.   Develop PHOS and DNA baseline in the MPG.</t>
    </r>
  </si>
  <si>
    <t>An additional $50,000/yr for five years is estimated need to collect and process samples to complete John Day DNA baseline.</t>
  </si>
  <si>
    <r>
      <rPr>
        <b/>
        <sz val="9"/>
        <color indexed="8"/>
        <rFont val="Calibri"/>
        <family val="2"/>
      </rPr>
      <t>RPA Workgroup recom. 50.5.</t>
    </r>
    <r>
      <rPr>
        <sz val="9"/>
        <color indexed="8"/>
        <rFont val="Calibri"/>
        <family val="2"/>
      </rPr>
      <t xml:space="preserve"> </t>
    </r>
    <r>
      <rPr>
        <sz val="9"/>
        <color indexed="8"/>
        <rFont val="Calibri"/>
        <family val="2"/>
      </rPr>
      <t>Maintain current contracts ISMES 19905500, and INPMEP 199107300. ISS 198909800 is scheduled to end</t>
    </r>
    <r>
      <rPr>
        <sz val="9"/>
        <color indexed="8"/>
        <rFont val="Calibri"/>
        <family val="2"/>
      </rPr>
      <t xml:space="preserve"> in 2014. However, the location and information derived from the weirs and traps associated with this project are extremely valuable for evaluating status of B-Run steelhead in many tributary streams. This project should be re-configured in 2014 based on results of FPG 200732300 to continue to collect adult and juvenile data for strategic locations in the basin or combined with ISMES 199005500.  </t>
    </r>
  </si>
  <si>
    <t>The RPA Workgroup recommends that the Umatilla River should be monitored for habitat status and trend (from Table 3). It was identified as an area with a relatively large habitat/survival gaps, which were identified in Table 5 in the BiOp, and are recommended for fish status and trend monitoring. The Workgroup recommends linking fish in-fish out monitoring to populations with relatively large habitat/survival gaps. Data from these areas will also support RPA 56.1.</t>
  </si>
  <si>
    <t xml:space="preserve">The RPA Workgroup recommends that the Umatilla population should be monitored for fish status and trend (fish in-fish out; from Table 2). The Umatilla was identified as a population with currently some fish monitoring (usually associated with hatchery programs) and those with relatively large habitat/survival gaps, which were identified in Table 5 in the BiOp. The Workgroup recommends linking fish in-fish out monitoring to populations with relatively large habitat/survival gaps. </t>
  </si>
  <si>
    <t>provides information on rebuilding spring chinook in the hood basin</t>
  </si>
  <si>
    <t>?</t>
  </si>
  <si>
    <t>Yes. Provides essential life cycle monitoring to determine the success of reeestablishing sockeye to Deschutes River</t>
  </si>
  <si>
    <t>RPA 50.6, 62.5, 64.2</t>
  </si>
  <si>
    <t>Provides essential life cycle monitoring status/trends for spring chinook and steelhead in Descutes Basin</t>
  </si>
  <si>
    <t>provides property monitoring of tribes culturally significant spring chinook</t>
  </si>
  <si>
    <t>40184</t>
  </si>
  <si>
    <r>
      <rPr>
        <b/>
        <sz val="10"/>
        <color indexed="8"/>
        <rFont val="Calibri"/>
        <family val="2"/>
      </rPr>
      <t>RPA Workgroup recom. 50.5.</t>
    </r>
    <r>
      <rPr>
        <sz val="10"/>
        <color indexed="8"/>
        <rFont val="Calibri"/>
        <family val="2"/>
      </rPr>
      <t xml:space="preserve"> Maintain current contracts ISMES 19905500, and INPMEP 199107300. ISS 198909800 is scheduled to end in 2014. However, the location and information derived from the weirs and traps associated with this project are extremely valuable for evaluating status of B-Run steelhead in many tributary streams. This project should be re-configured in 2014 based on results of FPG 200732300 to continue to collect adult and juvenile data for strategic locations in the basin or combined with ISMES 199005500.  </t>
    </r>
  </si>
  <si>
    <t>40650</t>
  </si>
  <si>
    <t>Expand RPA recommendation 199005500 (ISMES) to include for steelhead:  1) Big Cr PIT array antenna replace with dual flat plate, $117K; operate array in tandem with screw trap at no additional charge; 2) kelt genotyping at LGR for PHOS and hatchery straying at DPS scale, $30K; 3) LGR run reconstruction for wild fish, $8K.4. age steelhead smolts sampled at LGR ($60K)</t>
  </si>
  <si>
    <t>Change To Existing Contract 40650</t>
  </si>
  <si>
    <t>(SH &amp; CH Highest Priority) DPS level GSI and age composition for MPG and Populations. 1. Complete comprehensive SNP genetic baseiline including conversion 2. Maintain and update genetic baseline on 5 yr rotating panel basios. 3. Annual GSI and age composition of adults and smolts at DPS level. (SH &amp; CH Highest Priority) DPS/ESU PIT tag studies for MPG and poulation abundance. (SH &amp; CH High Priority. Adress PHOS DPS wide and hatchery strays by using radio tagging and/or PIT tags. (SH High Priority) Snake River DPS run reconstruction for fish passing LGD and areas downstream.  Partition hathcery: natural abundance, return to hatchery racks, harvest, and escapement to known and unknown area.</t>
  </si>
  <si>
    <t xml:space="preserve">Expand 199107300 (INPMEP) to include for Chinook:  1) Redd count data compilation, reporting, and adult abundance estimation, $23K; 2) Selway carcass collection, $23K; 3) LGR juvenile aging based on lengths, no additional charge; 4) Purchase and operate Chamberlain Cr screw trap, $180K; 5) MFSR aerial redd counts, $50K (transfer USFS project 199902000 to INPMEP)...  </t>
  </si>
  <si>
    <t>Change To ExistingContract CR-124861</t>
  </si>
  <si>
    <t>Prevents listed species from entering irriagation withdrawls</t>
  </si>
  <si>
    <t>Redfish Lake Sockeye captive Brood Program--Establish captive broodstocks of Redfish Lake sockeye salmon. Spawn captive adults to produce eggs, juveniles, and adults for reintroduction and future broodstock needs. Evaluate juvenile out-migration and adult returns by release option.   Collect VSP data for naturally produced sockeye.</t>
  </si>
  <si>
    <t>42983</t>
  </si>
  <si>
    <t>(Sockeye-Highest) Ensure adequate funding to genotype all hatchery spawners so Parental Based Tagging (PBT) can be used to indentify progeny at any life stage</t>
  </si>
  <si>
    <t>Redfish Lake Sockeye captive Brood Program--Additional  adult genetic sampling and analysis (expect more returns as program increases production)</t>
  </si>
  <si>
    <t>Change To Existing Project 42983</t>
  </si>
  <si>
    <t>Clearwater Salmon</t>
  </si>
  <si>
    <r>
      <rPr>
        <b/>
        <sz val="9"/>
        <color indexed="8"/>
        <rFont val="Calibri"/>
        <family val="2"/>
      </rPr>
      <t xml:space="preserve">(CH Highest) </t>
    </r>
    <r>
      <rPr>
        <sz val="9"/>
        <color indexed="8"/>
        <rFont val="Calibri"/>
        <family val="2"/>
      </rPr>
      <t xml:space="preserve">Provide estimates of natural and hatchery origin Chinook adult harvest from mainstem Salmon, Snake River and Columbia River sport, tribal, and commercial fisheries at the MPG and population scale.                              </t>
    </r>
    <r>
      <rPr>
        <b/>
        <sz val="9"/>
        <color indexed="8"/>
        <rFont val="Calibri"/>
        <family val="2"/>
      </rPr>
      <t>(CH Highest Priority)</t>
    </r>
    <r>
      <rPr>
        <sz val="9"/>
        <color indexed="8"/>
        <rFont val="Calibri"/>
        <family val="2"/>
      </rPr>
      <t xml:space="preserve"> Provide estimates of natural and hatchery origin Chinook adult harvest from  sport and tribal fisheries at the MPG and population scale. </t>
    </r>
  </si>
  <si>
    <t>Harvest monitoring of sport fisheries within Idaho (tie in with GSI and PBT proposals for identifing origin of adults in the harvest)</t>
  </si>
  <si>
    <r>
      <t>Expand RPA recommendation 198909800 (ISS-IDFG) to include:  1) Purchase and operate Marsh Cr complex screw trap,</t>
    </r>
    <r>
      <rPr>
        <strike/>
        <sz val="9"/>
        <color indexed="8"/>
        <rFont val="Calibri"/>
        <family val="2"/>
      </rPr>
      <t xml:space="preserve"> $</t>
    </r>
    <r>
      <rPr>
        <b/>
        <sz val="9"/>
        <color indexed="8"/>
        <rFont val="Calibri"/>
        <family val="2"/>
      </rPr>
      <t xml:space="preserve"> 80K</t>
    </r>
    <r>
      <rPr>
        <sz val="9"/>
        <color indexed="8"/>
        <rFont val="Calibri"/>
        <family val="2"/>
      </rPr>
      <t>; 2) Validate AHA model and HSRG standards, $10K; 3) PIT tag wild steelhead at screw traps, no extra charge assuming 199602000 (CSS) provides tags…</t>
    </r>
  </si>
  <si>
    <t>Change To Existing Project 40184</t>
  </si>
  <si>
    <t>39993</t>
  </si>
  <si>
    <t>Riparian Livestock exclusion Fencing--- Protect and restore the Lolo Creek Watershed to provide quality habitat for anadromous and resident fish. This will be accomplished by watershed resotration projects such as culvert replacement, road obliteration, and streambank stabilization.</t>
  </si>
  <si>
    <t>culvert replacement, road obliteration, and streambank stabilization  -- Protect, restore, and enhance the Meadow Creek Watershed to provide quality habitat for anadromous and resident fish. This will be accomplished by watershed resotration projects such as culvert replacement, road obliteration, and streambank stabilization</t>
  </si>
  <si>
    <t>Change to Existing Project 40385</t>
  </si>
  <si>
    <t>40118</t>
  </si>
  <si>
    <t>Change to Existing Project 40118</t>
  </si>
  <si>
    <t>Change To Existing Project 40388</t>
  </si>
  <si>
    <r>
      <t xml:space="preserve">Conduct extensive area </t>
    </r>
    <r>
      <rPr>
        <b/>
        <sz val="9"/>
        <color indexed="8"/>
        <rFont val="Calibri"/>
        <family val="2"/>
      </rPr>
      <t>aerial</t>
    </r>
    <r>
      <rPr>
        <sz val="9"/>
        <color indexed="8"/>
        <rFont val="Calibri"/>
        <family val="2"/>
      </rPr>
      <t xml:space="preserve"> and GRTS ground counts in Selway River </t>
    </r>
  </si>
  <si>
    <t>199602000  199005500 AND 198909800</t>
  </si>
  <si>
    <r>
      <t xml:space="preserve">EXPAND RPA RECOMMENDED 199005500 (ISMES) </t>
    </r>
    <r>
      <rPr>
        <strike/>
        <sz val="9"/>
        <color indexed="8"/>
        <rFont val="Calibri"/>
        <family val="2"/>
      </rPr>
      <t xml:space="preserve">. </t>
    </r>
    <r>
      <rPr>
        <sz val="9"/>
        <color indexed="8"/>
        <rFont val="Calibri"/>
        <family val="2"/>
      </rPr>
      <t xml:space="preserve"> (Kelts included already--see Control Number 14)  EXPAND RPA RECOMMENDED 198909800 (ISS-IDFG) TO INCLUDE PIT TAGGING WILD STEELHEAD AT SCREW TRAPS AT NO EXTRA CHARGE ASSUMING CSS PROVIDES TAGS (SEE ABOVE)... CSS IS EXPANDING ITS SCOPE TO INCLUDE HATCHERY STEELHEAD STOCKS AND IS MAKING TAGS AVIALBLE FOR WILD STEELHEAD</t>
    </r>
  </si>
  <si>
    <t>Pit Tagging Spring/Summer Chinook, Steelhead, Clearwater, SF Clearwater, Salmon, Wallowa, Imnaha</t>
  </si>
  <si>
    <t>THIS is THE CSS STUDY PROJECT NUMBER--COORDINATED THROUGH FISH PASSAGE CENTER</t>
  </si>
  <si>
    <t>40511</t>
  </si>
  <si>
    <t>40843</t>
  </si>
  <si>
    <t>Pit Tagging steelhead, Spring/Summer Chinook, Clearwater, SF Clearwater, Salmon, Wallowa, Imnaha</t>
  </si>
  <si>
    <t>(Sockeye-Highest)--Ensure adequate funding to continue PIT-tagging sockeye juveniles for SAR.</t>
  </si>
  <si>
    <t>Lower Snake Fall Chinook</t>
  </si>
  <si>
    <t>Grande  Ronde</t>
  </si>
  <si>
    <t>Grande Ronde</t>
  </si>
  <si>
    <t>GR Model Watershed CAP Townley, Dobbin &amp; Mill Cr Fish Passage</t>
  </si>
  <si>
    <t>GR Model Watershed</t>
  </si>
  <si>
    <t>Fall chinook passage Lower Granite--  This project investigates the consequences of ocean- and reservoir-type life histories on passage timing, travel rate, survival, and SAR calculations for Snake River fall chinook salmon</t>
  </si>
  <si>
    <t>Change To Existing Project 39461</t>
  </si>
  <si>
    <t>Grande Ronde Imnaha</t>
  </si>
  <si>
    <r>
      <rPr>
        <b/>
        <sz val="9"/>
        <color indexed="8"/>
        <rFont val="Calibri"/>
        <family val="2"/>
      </rPr>
      <t>(SH&amp; CH Highest Priority)</t>
    </r>
    <r>
      <rPr>
        <sz val="9"/>
        <color indexed="8"/>
        <rFont val="Calibri"/>
        <family val="2"/>
      </rPr>
      <t>DPS-level GSI and age composition for MPG and Population. 1. Complete a comprehensive SNP genetic baseline including conversion.  2. Maintain and update genetics baseline on 5 year rotating panel basis. 3. o    Annual GSI and age composition of adults and smolts at DPS level.</t>
    </r>
  </si>
  <si>
    <r>
      <t>(SH &amp; CH High Priority)</t>
    </r>
    <r>
      <rPr>
        <sz val="9"/>
        <color indexed="8"/>
        <rFont val="Calibri"/>
        <family val="2"/>
      </rPr>
      <t xml:space="preserve"> Implement a pilot study to determine feasibility and cost effectiveness of Parentage Based Tagging (PBT) of Snake River hatchery broodstock to address multiple management questions including BiOp, AHSWG and HGMP requirements</t>
    </r>
  </si>
  <si>
    <r>
      <t xml:space="preserve">Chinook and Steelhead Genotyping for Genetic Stock Identification (GSI) at Lower Granite Dam (New Proposal). $940K in FY10 </t>
    </r>
    <r>
      <rPr>
        <b/>
        <sz val="9"/>
        <color indexed="8"/>
        <rFont val="Calibri"/>
        <family val="2"/>
      </rPr>
      <t>(includes one-time cost to convert previously collected samples to SNP), $615K thereafter</t>
    </r>
    <r>
      <rPr>
        <sz val="9"/>
        <color indexed="8"/>
        <rFont val="Calibri"/>
        <family val="2"/>
      </rPr>
      <t>…this is lab work only - all steelhead adult and juvenile sample collection at LGR, aging, and analyses rolled into $150K MOA-Accord under RPA recommendation 199005500 (ISMES) at no additional charge…and all Chinook adult and juvenile sample collection at LGR, aging, and analyses rolled under RPA recommendation 199107300 (INPMEP) with additional BPA funding (see below)...all this presumes project 200500200 (LGR Trap Operations) continues to be funded...</t>
    </r>
  </si>
  <si>
    <r>
      <t xml:space="preserve">RPA 53.1, 53.2, 55.4, </t>
    </r>
    <r>
      <rPr>
        <sz val="12"/>
        <color indexed="10"/>
        <rFont val="Calibri"/>
        <family val="2"/>
      </rPr>
      <t>65.1, 65.2</t>
    </r>
  </si>
  <si>
    <t>Snake River fall Chinook ESU salmon life history</t>
  </si>
  <si>
    <t>26934 REL 20</t>
  </si>
  <si>
    <t>RPA 50.6, 55.4, 56.1, 56.3, 56.1, 53</t>
  </si>
  <si>
    <t>WDFW Priority # 11</t>
  </si>
  <si>
    <t>52.7</t>
  </si>
  <si>
    <t xml:space="preserve">Yes </t>
  </si>
  <si>
    <t>Highest Priority</t>
  </si>
  <si>
    <t>Upper Columbia Spring Chinook and Steelhead Juvenile and Adult Abundance, Productivity, and Spatial Structure Monitoring.</t>
  </si>
  <si>
    <t>WDOE / Cascadia Conservation District</t>
  </si>
  <si>
    <t xml:space="preserve">Fund a portion of the WDOE water quality / quantity gages that have been or will be discontinued in the Upper Columbia </t>
  </si>
  <si>
    <t>Lower Priority</t>
  </si>
  <si>
    <t>Relocate traps downstream where mark-recapture efficiency is higher Lk Wenatchee, WDFW ($125k )</t>
  </si>
  <si>
    <t>High Priority</t>
  </si>
  <si>
    <t xml:space="preserve"> Implement Lake Wenatchee sockeye trophic status study ($300k / yr for 5 yrs)</t>
  </si>
  <si>
    <t>CCT</t>
  </si>
  <si>
    <t>TBD</t>
  </si>
  <si>
    <t xml:space="preserve">Gaps 1-4; summer Chinook sonic/radio tracking study </t>
  </si>
  <si>
    <t xml:space="preserve">Gap 5; Estimate exploitation of natural origin summer Chinook (related to harvest increases resulting from hatchery increases) </t>
  </si>
  <si>
    <t>UCSRB</t>
  </si>
  <si>
    <t>Implementation monitoring for restoration and protection projects, data management, and reporting.  Independent “audit” and tracking of implemented projects for BPA and other funding sources (UCSRB/BPA; $95k)</t>
  </si>
  <si>
    <t>Yes; RPA 73</t>
  </si>
  <si>
    <t xml:space="preserve">Develop temperature models to predict benefits or to properly size projects proposed to reduce water temperatures </t>
  </si>
  <si>
    <r>
      <rPr>
        <b/>
        <sz val="9"/>
        <color indexed="8"/>
        <rFont val="Calibri"/>
        <family val="2"/>
      </rPr>
      <t>(Ch High Priority)</t>
    </r>
    <r>
      <rPr>
        <sz val="9"/>
        <color indexed="8"/>
        <rFont val="Calibri"/>
        <family val="2"/>
      </rPr>
      <t xml:space="preserve"> Implement egg box effectiveness monitoring. </t>
    </r>
  </si>
  <si>
    <t>Dollar Creek Chinook Salmon Supplementation Program</t>
  </si>
  <si>
    <r>
      <rPr>
        <b/>
        <sz val="9"/>
        <color indexed="8"/>
        <rFont val="Calibri"/>
        <family val="2"/>
      </rPr>
      <t xml:space="preserve">(Ch Highest Priority) </t>
    </r>
    <r>
      <rPr>
        <sz val="9"/>
        <color indexed="8"/>
        <rFont val="Calibri"/>
        <family val="2"/>
      </rPr>
      <t xml:space="preserve">Maintain extensive and index area redd counts. </t>
    </r>
  </si>
  <si>
    <t>Chinook salmon  redd count and carcass recovery monitoring program.</t>
  </si>
  <si>
    <r>
      <t>(</t>
    </r>
    <r>
      <rPr>
        <b/>
        <sz val="9"/>
        <color indexed="8"/>
        <rFont val="Calibri"/>
        <family val="2"/>
      </rPr>
      <t>St Ch High Priority</t>
    </r>
    <r>
      <rPr>
        <sz val="9"/>
        <color indexed="8"/>
        <rFont val="Calibri"/>
        <family val="2"/>
      </rPr>
      <t xml:space="preserve">) Establish remote PIT tag interrogation systems on the Salmon River near the town of Salmon, Idaho and Panther Creek.  </t>
    </r>
  </si>
  <si>
    <t>Steelhead Adult and Juvenile Abundance Monitoring in the Upper Salmon River</t>
  </si>
  <si>
    <r>
      <t xml:space="preserve">(Ch Highest Priority)  </t>
    </r>
    <r>
      <rPr>
        <sz val="9"/>
        <color indexed="8"/>
        <rFont val="Calibri"/>
        <family val="2"/>
      </rPr>
      <t>Establish adult fish in and juvenile fish out estimates for Big, Bear Valley, Marsh (complex), and Chamberlian Creeks.</t>
    </r>
  </si>
  <si>
    <t>Bear Valley Creek Adult and Juvenile Abundance Monitoring Program</t>
  </si>
  <si>
    <t>Chamberlain Creek Adult and Juvenile Abundance Monitoring Program</t>
  </si>
  <si>
    <r>
      <t xml:space="preserve">(Ch ESU-level ) </t>
    </r>
    <r>
      <rPr>
        <sz val="9"/>
        <color indexed="8"/>
        <rFont val="Calibri"/>
        <family val="2"/>
      </rPr>
      <t xml:space="preserve">GSI and age composition for MPG and Population 
o Complete a comprehensive SNP genetic baseline including conversion from microsat. 
o Maintain and update genetics baseline on 5 year rotating panel basis.
o  Annual GSI and age composition of adults and smolts at ESU level. </t>
    </r>
    <r>
      <rPr>
        <b/>
        <sz val="9"/>
        <color indexed="8"/>
        <rFont val="Calibri"/>
        <family val="2"/>
      </rPr>
      <t xml:space="preserve">
</t>
    </r>
  </si>
  <si>
    <t>Genetic Stock Identification Program</t>
  </si>
  <si>
    <r>
      <rPr>
        <b/>
        <sz val="9"/>
        <color indexed="8"/>
        <rFont val="Calibri"/>
        <family val="2"/>
      </rPr>
      <t xml:space="preserve">(Ch St Highest Priority) </t>
    </r>
    <r>
      <rPr>
        <sz val="9"/>
        <color indexed="8"/>
        <rFont val="Calibri"/>
        <family val="2"/>
      </rPr>
      <t xml:space="preserve">Monitor supplementation implementation in the Yankee Fork and install a permanent weir near the mouth. </t>
    </r>
  </si>
  <si>
    <t>Yankee Fork Chinook Salmon Supplementation Program</t>
  </si>
  <si>
    <r>
      <rPr>
        <b/>
        <sz val="9"/>
        <color indexed="8"/>
        <rFont val="Calibri"/>
        <family val="2"/>
      </rPr>
      <t>(Ch St Highest Priority)</t>
    </r>
    <r>
      <rPr>
        <sz val="9"/>
        <color indexed="8"/>
        <rFont val="Calibri"/>
        <family val="2"/>
      </rPr>
      <t xml:space="preserve"> Fund construction of a weir near the mouth of the EF Salmon River (HSRG recommendation).</t>
    </r>
  </si>
  <si>
    <t>East Fork Salmon River Adult Abundance Monitoring Program</t>
  </si>
  <si>
    <r>
      <t xml:space="preserve">(Ch Highest Priority) </t>
    </r>
    <r>
      <rPr>
        <sz val="9"/>
        <color indexed="8"/>
        <rFont val="Calibri"/>
        <family val="2"/>
      </rPr>
      <t xml:space="preserve">Provide estimates of natural and hatchery origin Chinook adult harvest from tribal fisheries at the MPG and population scale. </t>
    </r>
  </si>
  <si>
    <t>Fall Chinook and Steelhead Harvest Management Program</t>
  </si>
  <si>
    <t>Chinook Salmon Harvest Management Program</t>
  </si>
  <si>
    <t xml:space="preserve">RPA 50.5, 50.6, 56.1, 56.2, 57.1, 50.4 </t>
  </si>
  <si>
    <r>
      <t xml:space="preserve">RPA 41.1 </t>
    </r>
    <r>
      <rPr>
        <sz val="11"/>
        <color indexed="10"/>
        <rFont val="Calibri"/>
        <family val="2"/>
      </rPr>
      <t>42, 50, 51, 52</t>
    </r>
  </si>
  <si>
    <t>Priority 6.  A proposal is in review for work in the Coweeman.</t>
  </si>
  <si>
    <t>RPA 50.4, 50.5, 50.6, 56.1, 56.2, 57.1, 57.2, 57.3, 57.4,  71.4, 71.5</t>
  </si>
  <si>
    <t>Not Ranked</t>
  </si>
  <si>
    <r>
      <t xml:space="preserve">Highest Priority   RPA 50.4 </t>
    </r>
    <r>
      <rPr>
        <sz val="12"/>
        <color indexed="8"/>
        <rFont val="Calibri"/>
        <family val="2"/>
      </rPr>
      <t>Increase accuracy and precision in abundance estimates of spring Chinook and steelhead smolts produced in the Wenatchee, Methow, and Entiat basins. Current estimates have very wide confidence intervals.</t>
    </r>
  </si>
  <si>
    <r>
      <t xml:space="preserve">Highest Priority   RPA 56; </t>
    </r>
    <r>
      <rPr>
        <sz val="12"/>
        <color indexed="8"/>
        <rFont val="Calibri"/>
        <family val="2"/>
      </rPr>
      <t>Also related to the AMIP desire for IMW's to have adequate temperature and flow monitoring to detect climate change effects. (pg 12)</t>
    </r>
  </si>
  <si>
    <t>RPA 56</t>
  </si>
  <si>
    <r>
      <rPr>
        <b/>
        <sz val="10"/>
        <color indexed="8"/>
        <rFont val="Calibri"/>
        <family val="2"/>
      </rPr>
      <t>RPA WorkGroup Recomm. 50.3</t>
    </r>
    <r>
      <rPr>
        <sz val="10"/>
        <color indexed="8"/>
        <rFont val="Calibri"/>
        <family val="2"/>
      </rPr>
      <t xml:space="preserve"> Increase number of natural origin chinook and steelhead PIT tagged within all populations or at least within one population per MPG</t>
    </r>
  </si>
  <si>
    <r>
      <t>Yes,</t>
    </r>
    <r>
      <rPr>
        <sz val="11"/>
        <color indexed="10"/>
        <rFont val="Calibri"/>
        <family val="2"/>
      </rPr>
      <t xml:space="preserve"> 50.4, </t>
    </r>
    <r>
      <rPr>
        <sz val="11"/>
        <color theme="1"/>
        <rFont val="Calibri"/>
        <family val="2"/>
      </rPr>
      <t>50.6</t>
    </r>
  </si>
  <si>
    <r>
      <t xml:space="preserve">Yes, </t>
    </r>
    <r>
      <rPr>
        <sz val="11"/>
        <color indexed="10"/>
        <rFont val="Calibri"/>
        <family val="2"/>
      </rPr>
      <t>50.4</t>
    </r>
    <r>
      <rPr>
        <sz val="11"/>
        <color theme="1"/>
        <rFont val="Calibri"/>
        <family val="2"/>
      </rPr>
      <t>, 50.6</t>
    </r>
  </si>
  <si>
    <t xml:space="preserve">Fund ODFW and CTWSRO to conduct steelhead fallback study to estimate fallback rates and to determine straying at Shearer Falls </t>
  </si>
  <si>
    <t xml:space="preserve">clear backlog of existing  John Day DNA samples. </t>
  </si>
  <si>
    <t>MOA Accord Expanded to $1,245,000</t>
  </si>
  <si>
    <t>Change To Existing Contract 41801</t>
  </si>
  <si>
    <t>Colville Tribe MOA Accord</t>
  </si>
  <si>
    <t>Shoshone-Bannock MOA Accord</t>
  </si>
  <si>
    <t>Change To Existing Project 40338</t>
  </si>
  <si>
    <t>Fund status/trend monitoring as a component of the pilot studies in the Wenatchee, Methow, Entiat</t>
  </si>
  <si>
    <t>Change To Existing Project 41038</t>
  </si>
  <si>
    <t>RPA Workgroup Recom. 50.4  Conduct a three-year telemetry study to determine origin and escapement of steelhead into the Wenatchee, Methow, and Entiat basins. Adult steelhead would be tagged at Priest Rapids Dam. Given the current and proposed installation of PIT-tag interrogation systems in Upper Columbia tributaries, the use of PIT-tags may also be useful in estimating steelhead origin and spawning escapement.</t>
  </si>
  <si>
    <t>RPA 56.  The Workgroup recommends implementing the GRTS-based, master-sample management tools for monitoring habitat status and trend in the Methow Basin. However, rather than collect data on the same metrics currently measured in the Wenatchee and Entiat basins, the Workgroup recommends postponing habitat status and trend monitoring in the Methow until results from the analysis (consistent with results from RPA 56.1) of the Wenatchee and Entiat data are complete. Habitat monitoring in the Methow should begin in 2010.</t>
  </si>
  <si>
    <t>CTUIR MOA Accord Expand by $399,000</t>
  </si>
  <si>
    <r>
      <rPr>
        <b/>
        <sz val="10"/>
        <color indexed="8"/>
        <rFont val="Calibri"/>
        <family val="2"/>
      </rPr>
      <t xml:space="preserve">RPA Rec -  </t>
    </r>
    <r>
      <rPr>
        <sz val="10"/>
        <color indexed="8"/>
        <rFont val="Calibri"/>
        <family val="2"/>
      </rPr>
      <t xml:space="preserve">SF Salmon River should be monitored for fish in and fish out to complement habitat restoration gap of 23% analysis and modeling for RPA 56.1 and is required by RPA 50.4. (Need to validate this is an actual RPA </t>
    </r>
    <r>
      <rPr>
        <b/>
        <sz val="10"/>
        <color indexed="8"/>
        <rFont val="Calibri"/>
        <family val="2"/>
      </rPr>
      <t xml:space="preserve">workgroup recommendation, check 23%)  --only a 1% increase for Chinook and Steelhead from habitat improvements, Table 5, RPA 35).   (CH Highest Priority) </t>
    </r>
    <r>
      <rPr>
        <sz val="10"/>
        <color indexed="8"/>
        <rFont val="Calibri"/>
        <family val="2"/>
      </rPr>
      <t xml:space="preserve">Monitor hatchery and supplementation evaluate to evaluate HSRG recommendations/ strategies and validate the AHA model. </t>
    </r>
  </si>
  <si>
    <r>
      <rPr>
        <b/>
        <sz val="10"/>
        <color indexed="8"/>
        <rFont val="Calibri"/>
        <family val="2"/>
      </rPr>
      <t>(CH Highest Priority)</t>
    </r>
    <r>
      <rPr>
        <sz val="10"/>
        <color indexed="8"/>
        <rFont val="Calibri"/>
        <family val="2"/>
      </rPr>
      <t xml:space="preserve"> Monitor hatchery and supplmentation evaluate to evaluate HSRG recommendations/strategies and validate the AHA model.                                                                                 (CH Highest Priority)Maintain current weir operations to provide abundance and life history information.                                                                    (CH Highest Priority)Maintain current RRS studies on Catherine Creek, Upper Grande Ronde River and Lostine River populations. Include study as three of six being implemented as recommended by AHSWG. </t>
    </r>
  </si>
  <si>
    <r>
      <rPr>
        <b/>
        <sz val="10"/>
        <color indexed="8"/>
        <rFont val="Calibri"/>
        <family val="2"/>
      </rPr>
      <t>(CH Highest Priority</t>
    </r>
    <r>
      <rPr>
        <sz val="10"/>
        <color indexed="8"/>
        <rFont val="Calibri"/>
        <family val="2"/>
      </rPr>
      <t>)Maintain current weir operations to provide abundance and life history information.</t>
    </r>
  </si>
  <si>
    <r>
      <t xml:space="preserve"> (</t>
    </r>
    <r>
      <rPr>
        <b/>
        <sz val="10"/>
        <color indexed="8"/>
        <rFont val="Calibri"/>
        <family val="2"/>
      </rPr>
      <t>ST High Priority</t>
    </r>
    <r>
      <rPr>
        <sz val="10"/>
        <color indexed="8"/>
        <rFont val="Calibri"/>
        <family val="2"/>
      </rPr>
      <t>) Expand weir operations on the Lostine River to gather Information on natural-origin abundance and hatchery fraction in Lostine River is lacking.</t>
    </r>
  </si>
  <si>
    <r>
      <rPr>
        <b/>
        <sz val="10"/>
        <color indexed="8"/>
        <rFont val="Calibri"/>
        <family val="2"/>
      </rPr>
      <t xml:space="preserve">(CH Highest Priority) </t>
    </r>
    <r>
      <rPr>
        <sz val="10"/>
        <color indexed="8"/>
        <rFont val="Calibri"/>
        <family val="2"/>
      </rPr>
      <t xml:space="preserve">Maintain ongoing LSRCP and NPTH hatchery evaluations of mitigation and supplementation effectiveness.  </t>
    </r>
  </si>
  <si>
    <r>
      <rPr>
        <b/>
        <sz val="10"/>
        <color indexed="8"/>
        <rFont val="Calibri"/>
        <family val="2"/>
      </rPr>
      <t>(Highest Priority)</t>
    </r>
    <r>
      <rPr>
        <sz val="10"/>
        <color indexed="8"/>
        <rFont val="Calibri"/>
        <family val="2"/>
      </rPr>
      <t xml:space="preserve"> Maintain Project 200205300 and reinstate full funding</t>
    </r>
  </si>
  <si>
    <r>
      <rPr>
        <sz val="10"/>
        <color indexed="8"/>
        <rFont val="Times New Roman"/>
        <family val="1"/>
      </rPr>
      <t xml:space="preserve"> </t>
    </r>
    <r>
      <rPr>
        <b/>
        <sz val="10"/>
        <color indexed="8"/>
        <rFont val="Calibri"/>
        <family val="2"/>
      </rPr>
      <t xml:space="preserve">(CH High Priority) </t>
    </r>
    <r>
      <rPr>
        <sz val="10"/>
        <color indexed="8"/>
        <rFont val="Calibri"/>
        <family val="2"/>
      </rPr>
      <t xml:space="preserve">Maintain and enhance habitat restoration implementation, compliance, and reach scale effectiveness monitoring in terms of physical habitat and secondary productivity response. </t>
    </r>
  </si>
  <si>
    <r>
      <rPr>
        <b/>
        <sz val="10"/>
        <color indexed="8"/>
        <rFont val="Calibri"/>
        <family val="2"/>
      </rPr>
      <t>RPA Rec</t>
    </r>
    <r>
      <rPr>
        <sz val="10"/>
        <color indexed="8"/>
        <rFont val="Calibri"/>
        <family val="2"/>
      </rPr>
      <t xml:space="preserve"> - Imnaha River should be monitored for fish in and fish out to complement habitat restoration gap analysis and modeling for RPA 56.1. RPA understand the low habitat change but this is consistent with one population per MPG and adaptive mgmt implementation plan. (Participants note that the potential for habitat improvement levels that are substantial enough to detect change in fish populations is not likely.  However, this watershed is a priority for fish in and out for hatchery effectiveness montoring).                              (ST High Priority) Address PHOS DPS wide and hatchery strays by using radio tagging and/or PIT tags.                                                                                     (ST Highest Priority) DPS-level GSI and PIT tag studies including PIT Tag array in the Imnaha subbasin.        (ST High Priority) Implement modified adult escapement monitoring using Pit tags and weirs—Imnaha River subbasin (project 200205600)</t>
    </r>
  </si>
  <si>
    <r>
      <rPr>
        <b/>
        <sz val="10"/>
        <color indexed="8"/>
        <rFont val="Calibri"/>
        <family val="2"/>
      </rPr>
      <t xml:space="preserve">(CH Highest) </t>
    </r>
    <r>
      <rPr>
        <sz val="10"/>
        <color indexed="8"/>
        <rFont val="Calibri"/>
        <family val="2"/>
      </rPr>
      <t xml:space="preserve">Provide estimates of natural and hatchery origin Chinook adult harvest from mainstem Salmon, Snake River and Columbia River sport, tribal, and commercial fisheries at the MPG and population scale.                              (CH Highest Priority) Provide estimates of natural and hatchery origin Chinook adult harvest from  sport and tribal fisheries at the MPG and population scale. </t>
    </r>
  </si>
  <si>
    <r>
      <rPr>
        <sz val="10"/>
        <color indexed="8"/>
        <rFont val="Times New Roman"/>
        <family val="1"/>
      </rPr>
      <t xml:space="preserve"> </t>
    </r>
    <r>
      <rPr>
        <b/>
        <sz val="10"/>
        <color indexed="8"/>
        <rFont val="Calibri"/>
        <family val="2"/>
      </rPr>
      <t xml:space="preserve">(Lower Priority ST and CH) </t>
    </r>
    <r>
      <rPr>
        <sz val="10"/>
        <color indexed="8"/>
        <rFont val="Calibri"/>
        <family val="2"/>
      </rPr>
      <t>Fund short term study to estimate mortality rates associated with catch and release encounters of unmarked fish in mark selective fisheries.</t>
    </r>
  </si>
  <si>
    <t>Research to advance hatchery reform</t>
  </si>
  <si>
    <t>RPA 63.2</t>
  </si>
  <si>
    <t>Highest                            Addresses all local VSP gaps and RPA 50.3/50.6/56.3/62.5</t>
  </si>
  <si>
    <t>YN WDFW YBFWRB</t>
  </si>
  <si>
    <t>Project to provided VSP estimates for Yakima steelhead MPG. Includes refinement of GSI methods to track adult and juvenile abundance by population, radiotracking to support GSI work, assessment of resident/anadromous interations on Upper Yakima productivity impacts of flow regime on productivity and diversity. Project can be used to address RPA50.6 and 56.3 at an MPG scale.</t>
  </si>
  <si>
    <t xml:space="preserve">High                                Addresses RPA 50.6 &amp; 56.3 </t>
  </si>
  <si>
    <t>Expand 199603501 to include Toppenish Creek Status and Trend Monitoring</t>
  </si>
  <si>
    <t>RPA 50.3, 50.6, 56.3, 62.5</t>
  </si>
  <si>
    <t>Change To Existing Project 40083</t>
  </si>
  <si>
    <t>RPA 50.6, 56.3</t>
  </si>
  <si>
    <r>
      <rPr>
        <b/>
        <sz val="11"/>
        <color indexed="8"/>
        <rFont val="Calibri"/>
        <family val="2"/>
      </rPr>
      <t>Priority 7</t>
    </r>
    <r>
      <rPr>
        <sz val="11"/>
        <color indexed="8"/>
        <rFont val="Calibri"/>
        <family val="2"/>
      </rPr>
      <t xml:space="preserve"> Consultation of specific environmental and natural resource specialist for stream rehabilitation design for key locations in Rock Creek.</t>
    </r>
  </si>
  <si>
    <t>Biomonitoring of Fish Habitat Enhanvement (Grande Ronde, Umatilla, John Day, Walla Walla, Tucannon)</t>
  </si>
  <si>
    <t>Nez Perce Tribal Hatchery M&amp;E Clearwater, Lolo, Meadow Cr, Selway, SF Clearwater .  Reduce number of fall chinook redd survey passes.</t>
  </si>
  <si>
    <t>Lacks estimate of adult escapement</t>
  </si>
  <si>
    <t xml:space="preserve">Captial construction of permant weir and PIT tag Array in Lolo Creek. One time cost. </t>
  </si>
  <si>
    <t xml:space="preserve">This project collects data for long-term monitoring of trends in wild adult salmon stock abundance and productivity in a control or reference stream in the South Fork Salmon River for use in management and listed species recovery metrics monitoring. Cost savings a result of staff sharing across projects. </t>
  </si>
  <si>
    <t xml:space="preserve">Joseph Creek Adult Steelhead Abundance Validation. Operation of temporary weir in conjunction with PIT tag arrays to corelate abunance, PIT tag array estimate and weir (M/R) estimate)  Expansion of escapement monitoring project relies on project expertise and staff efficiencies. </t>
  </si>
  <si>
    <t xml:space="preserve">Grande Ronde Supplementation M&amp;E - Provides implemaneation and complince monitoring, and VSP monitoirng of adult escapement in Wallowa/Lostine River </t>
  </si>
  <si>
    <t xml:space="preserve">M &amp;E Performance of Juvenile Snake River Fall Chinook Acclimation Facilities . Cost savings result of decrease number of redd survey passess- focus on spatial structure. </t>
  </si>
  <si>
    <r>
      <rPr>
        <b/>
        <sz val="9"/>
        <color indexed="8"/>
        <rFont val="Calibri"/>
        <family val="2"/>
      </rPr>
      <t xml:space="preserve">(SH Lower Priority) </t>
    </r>
    <r>
      <rPr>
        <sz val="9"/>
        <color indexed="8"/>
        <rFont val="Calibri"/>
        <family val="2"/>
      </rPr>
      <t xml:space="preserve">NPT proposes to modify 200206800 to include stream watershed assessments per watershed pla n and quantify physical habitat change in high gap ares with out fish response monitoring due to  habitat restoration. </t>
    </r>
  </si>
  <si>
    <t xml:space="preserve">Evaluate Stream Habitat- Nez Perce Tribe Watershed Monitoring and Evaluation (M&amp;E) Plan.  Quantification of physical habitat change/improvements in high survial gap populations with out IMW monitoring; Lapwai Creek, Secesh River,  Asotin Creek, Joseph Creek, Tucannon River, Lochsa River, Lolo Creek, SF Clearwater River. </t>
  </si>
  <si>
    <t>NP SWCD</t>
  </si>
  <si>
    <t>South Fork Salmon Watershed Restoration</t>
  </si>
  <si>
    <t>Spring Chinook captive Program.  Integration of captive brood F2 evaluaition with Lostine conventional production evalutions. NPT Captive brood contract of $175,618 integreate with a cost savings fo $35,000.</t>
  </si>
  <si>
    <t xml:space="preserve">Install new extended PIT tag arrays in: SF Clearwater River (ST), Imnaha River (ST and CH),  Lower Grande Ronde (ST and CH), Joseph Creek (ST),  CONSDER AS CAPTITAL CONSTRUCTION. Seven arrays in total given some locations will need arrays in series. </t>
  </si>
  <si>
    <t>200713200 198805301</t>
  </si>
  <si>
    <r>
      <t xml:space="preserve">PIT Tag Snake River Sockeye </t>
    </r>
    <r>
      <rPr>
        <sz val="9"/>
        <color indexed="8"/>
        <rFont val="Calibri"/>
        <family val="2"/>
      </rPr>
      <t xml:space="preserve">  Continue funding expired contract PIT-tagging of sockeye smolts (funded in part by COE in 2009).  Cost includes the price of PIT-tags and tagging, $3.65 per fish)</t>
    </r>
  </si>
  <si>
    <t>Expired Project Adult Steelhead Escapment Monitoring- Imnaha River</t>
  </si>
  <si>
    <t>Proposed 200725300 Monitoring of Adult Abundance and Spatial Distribution for Snake River Spring/Summer Chinook Salmon ESU populaitons .  Probalistic redd survyes, post hoc GRTS analysis of census counts, integrated reporting of Snake Basin adult abunance, and adult escapement quatification in Marsh Creek Complex</t>
  </si>
  <si>
    <t>Change To Existing Proposal</t>
  </si>
  <si>
    <t xml:space="preserve">Change To Existing Project </t>
  </si>
  <si>
    <r>
      <t xml:space="preserve">Snake River Chinook and Steelhead Parental Based Tagging (New Proposal). </t>
    </r>
    <r>
      <rPr>
        <b/>
        <sz val="9"/>
        <color indexed="8"/>
        <rFont val="Calibri"/>
        <family val="2"/>
      </rPr>
      <t>Steelhead cost is:</t>
    </r>
    <r>
      <rPr>
        <sz val="9"/>
        <color indexed="8"/>
        <rFont val="Calibri"/>
        <family val="2"/>
      </rPr>
      <t xml:space="preserve"> </t>
    </r>
    <r>
      <rPr>
        <b/>
        <sz val="9"/>
        <color indexed="8"/>
        <rFont val="Calibri"/>
        <family val="2"/>
      </rPr>
      <t xml:space="preserve">763K in FY10 and 370K annually thereafter </t>
    </r>
    <r>
      <rPr>
        <sz val="9"/>
        <color indexed="8"/>
        <rFont val="Calibri"/>
        <family val="2"/>
      </rPr>
      <t xml:space="preserve">  </t>
    </r>
    <r>
      <rPr>
        <b/>
        <sz val="9"/>
        <color indexed="8"/>
        <rFont val="Calibri"/>
        <family val="2"/>
      </rPr>
      <t>Chinook cost is 1.3M for FY10 and 595K annually thereafter.  FY10 cost includes analysis of previously collected BY08 and BY09 steelhead and Chinook samples</t>
    </r>
    <r>
      <rPr>
        <sz val="9"/>
        <color indexed="8"/>
        <rFont val="Calibri"/>
        <family val="2"/>
      </rPr>
      <t xml:space="preserve">…LSRCP, IPC, and USFWS hatcheries have collected samples and additional cost-share for genotyping is possible…funding will create first PBT parentage genetic baselines for Snake River hatchery steelhead and Chinook salmon (all Snake River hatchery broodstock have already been sampled in 2008 and 2009).  </t>
    </r>
    <r>
      <rPr>
        <b/>
        <sz val="9"/>
        <color indexed="8"/>
        <rFont val="Calibri"/>
        <family val="2"/>
      </rPr>
      <t>Includes all hatcheries upstream of LGR.</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</si>
</sst>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 numFmtId="169" formatCode="&quot;$&quot;#,##0.000_);\(&quot;$&quot;#,##0.000\)"/>
    <numFmt numFmtId="170" formatCode="[$-409]dddd\,\ mmmm\ dd\,\ yyyy"/>
    <numFmt numFmtId="171" formatCode="[$-409]h:mm:ss\ AM/PM"/>
    <numFmt numFmtId="172" formatCode="&quot;$&quot;#,##0.00"/>
    <numFmt numFmtId="173" formatCode="&quot;$&quot;#,##0.0"/>
    <numFmt numFmtId="174" formatCode="_(&quot;$&quot;* #,##0_);_(&quot;$&quot;* \(#,##0\);_(&quot;$&quot;* &quot;-&quot;??_);_(@_)"/>
    <numFmt numFmtId="175" formatCode="_(&quot;$&quot;* #,##0.0_);_(&quot;$&quot;* \(#,##0.0\);_(&quot;$&quot;* &quot;-&quot;??_);_(@_)"/>
    <numFmt numFmtId="176" formatCode="_(&quot;$&quot;* #,##0.000_);_(&quot;$&quot;* \(#,##0.000\);_(&quot;$&quot;* &quot;-&quot;??_);_(@_)"/>
    <numFmt numFmtId="177" formatCode="&quot;$&quot;#,##0.0_);[Red]\(&quot;$&quot;#,##0.0\)"/>
    <numFmt numFmtId="178" formatCode="_(&quot;$&quot;* #,##0.000_);_(&quot;$&quot;* \(#,##0.000\);_(&quot;$&quot;* &quot;-&quot;???_);_(@_)"/>
  </numFmts>
  <fonts count="116">
    <font>
      <sz val="11"/>
      <color theme="1"/>
      <name val="Calibri"/>
      <family val="2"/>
    </font>
    <font>
      <sz val="11"/>
      <color indexed="8"/>
      <name val="Calibri"/>
      <family val="2"/>
    </font>
    <font>
      <sz val="10"/>
      <color indexed="8"/>
      <name val="Arial"/>
      <family val="2"/>
    </font>
    <font>
      <sz val="8"/>
      <name val="Tahoma"/>
      <family val="2"/>
    </font>
    <font>
      <b/>
      <sz val="8"/>
      <name val="Tahoma"/>
      <family val="2"/>
    </font>
    <font>
      <b/>
      <sz val="9"/>
      <color indexed="8"/>
      <name val="Calibri"/>
      <family val="2"/>
    </font>
    <font>
      <sz val="9"/>
      <color indexed="8"/>
      <name val="Calibri"/>
      <family val="2"/>
    </font>
    <font>
      <b/>
      <sz val="8"/>
      <name val="Arial"/>
      <family val="2"/>
    </font>
    <font>
      <b/>
      <sz val="8"/>
      <color indexed="8"/>
      <name val="Arial"/>
      <family val="2"/>
    </font>
    <font>
      <b/>
      <sz val="12"/>
      <name val="Arial"/>
      <family val="2"/>
    </font>
    <font>
      <b/>
      <sz val="16"/>
      <name val="Arial"/>
      <family val="2"/>
    </font>
    <font>
      <sz val="7"/>
      <color indexed="8"/>
      <name val="Times New Roman"/>
      <family val="1"/>
    </font>
    <font>
      <b/>
      <sz val="11"/>
      <color indexed="8"/>
      <name val="Arial"/>
      <family val="2"/>
    </font>
    <font>
      <sz val="10"/>
      <name val="Arial"/>
      <family val="2"/>
    </font>
    <font>
      <b/>
      <sz val="11"/>
      <name val="Arial"/>
      <family val="2"/>
    </font>
    <font>
      <sz val="9"/>
      <name val="Calibri"/>
      <family val="2"/>
    </font>
    <font>
      <sz val="11"/>
      <name val="Calibri"/>
      <family val="2"/>
    </font>
    <font>
      <b/>
      <sz val="9"/>
      <color indexed="8"/>
      <name val="Arial"/>
      <family val="2"/>
    </font>
    <font>
      <sz val="9"/>
      <name val="Arial"/>
      <family val="2"/>
    </font>
    <font>
      <b/>
      <sz val="9"/>
      <name val="Arial"/>
      <family val="2"/>
    </font>
    <font>
      <sz val="10"/>
      <name val="Calibri"/>
      <family val="2"/>
    </font>
    <font>
      <b/>
      <sz val="10"/>
      <name val="Arial"/>
      <family val="2"/>
    </font>
    <font>
      <sz val="10"/>
      <color indexed="8"/>
      <name val="Calibri"/>
      <family val="2"/>
    </font>
    <font>
      <b/>
      <sz val="11"/>
      <color indexed="8"/>
      <name val="Calibri"/>
      <family val="2"/>
    </font>
    <font>
      <b/>
      <sz val="10"/>
      <color indexed="8"/>
      <name val="Calibri"/>
      <family val="2"/>
    </font>
    <font>
      <sz val="12"/>
      <color indexed="8"/>
      <name val="Calibri"/>
      <family val="2"/>
    </font>
    <font>
      <sz val="9"/>
      <color indexed="8"/>
      <name val="Times New Roman"/>
      <family val="1"/>
    </font>
    <font>
      <b/>
      <sz val="9"/>
      <color indexed="8"/>
      <name val="Times New Roman"/>
      <family val="1"/>
    </font>
    <font>
      <b/>
      <sz val="9"/>
      <name val="Calibri"/>
      <family val="2"/>
    </font>
    <font>
      <sz val="11"/>
      <color indexed="10"/>
      <name val="Calibri"/>
      <family val="2"/>
    </font>
    <font>
      <sz val="12"/>
      <color indexed="10"/>
      <name val="Calibri"/>
      <family val="2"/>
    </font>
    <font>
      <strike/>
      <sz val="9"/>
      <color indexed="8"/>
      <name val="Calibri"/>
      <family val="2"/>
    </font>
    <font>
      <sz val="10"/>
      <color indexed="8"/>
      <name val="Times New Roman"/>
      <family val="1"/>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8"/>
      <color indexed="8"/>
      <name val="Calibri"/>
      <family val="2"/>
    </font>
    <font>
      <b/>
      <sz val="8"/>
      <color indexed="8"/>
      <name val="Calibri"/>
      <family val="2"/>
    </font>
    <font>
      <b/>
      <sz val="12"/>
      <color indexed="8"/>
      <name val="Calibri"/>
      <family val="2"/>
    </font>
    <font>
      <sz val="9"/>
      <color indexed="8"/>
      <name val="Courier New"/>
      <family val="3"/>
    </font>
    <font>
      <sz val="9"/>
      <color indexed="8"/>
      <name val="Sans-serif"/>
      <family val="0"/>
    </font>
    <font>
      <b/>
      <sz val="18"/>
      <color indexed="8"/>
      <name val="Calibri"/>
      <family val="2"/>
    </font>
    <font>
      <sz val="12"/>
      <name val="Calibri"/>
      <family val="2"/>
    </font>
    <font>
      <sz val="16"/>
      <color indexed="8"/>
      <name val="Calibri"/>
      <family val="2"/>
    </font>
    <font>
      <b/>
      <sz val="16"/>
      <color indexed="8"/>
      <name val="Arial"/>
      <family val="2"/>
    </font>
    <font>
      <b/>
      <sz val="10"/>
      <color indexed="8"/>
      <name val="Arial"/>
      <family val="2"/>
    </font>
    <font>
      <b/>
      <sz val="16"/>
      <color indexed="8"/>
      <name val="Calibri"/>
      <family val="2"/>
    </font>
    <font>
      <sz val="26"/>
      <color indexed="8"/>
      <name val="Calibri"/>
      <family val="2"/>
    </font>
    <font>
      <b/>
      <sz val="14"/>
      <color indexed="8"/>
      <name val="Calibri"/>
      <family val="2"/>
    </font>
    <font>
      <b/>
      <sz val="26"/>
      <color indexed="8"/>
      <name val="Calibri"/>
      <family val="2"/>
    </font>
    <font>
      <sz val="11"/>
      <color indexed="8"/>
      <name val="Arial"/>
      <family val="2"/>
    </font>
    <font>
      <sz val="12"/>
      <color indexed="8"/>
      <name val="Arial"/>
      <family val="2"/>
    </font>
    <font>
      <sz val="12"/>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b/>
      <sz val="8"/>
      <color theme="1"/>
      <name val="Calibri"/>
      <family val="2"/>
    </font>
    <font>
      <b/>
      <sz val="10"/>
      <color theme="1"/>
      <name val="Calibri"/>
      <family val="2"/>
    </font>
    <font>
      <b/>
      <sz val="12"/>
      <color theme="1"/>
      <name val="Calibri"/>
      <family val="2"/>
    </font>
    <font>
      <sz val="8"/>
      <color rgb="FF000000"/>
      <name val="Calibri"/>
      <family val="2"/>
    </font>
    <font>
      <b/>
      <sz val="8"/>
      <color rgb="FF000000"/>
      <name val="Calibri"/>
      <family val="2"/>
    </font>
    <font>
      <b/>
      <sz val="9"/>
      <color theme="1"/>
      <name val="Calibri"/>
      <family val="2"/>
    </font>
    <font>
      <b/>
      <sz val="8"/>
      <color theme="1"/>
      <name val="Arial"/>
      <family val="2"/>
    </font>
    <font>
      <sz val="9"/>
      <color theme="1"/>
      <name val="Calibri"/>
      <family val="2"/>
    </font>
    <font>
      <b/>
      <sz val="11"/>
      <color theme="1"/>
      <name val="Arial"/>
      <family val="2"/>
    </font>
    <font>
      <sz val="11"/>
      <color rgb="FF000000"/>
      <name val="Calibri"/>
      <family val="2"/>
    </font>
    <font>
      <b/>
      <sz val="12"/>
      <color theme="1"/>
      <name val="Arial"/>
      <family val="2"/>
    </font>
    <font>
      <sz val="9"/>
      <color rgb="FF000000"/>
      <name val="Calibri"/>
      <family val="2"/>
    </font>
    <font>
      <sz val="9"/>
      <color theme="1"/>
      <name val="Courier New"/>
      <family val="3"/>
    </font>
    <font>
      <sz val="9"/>
      <color theme="1"/>
      <name val="Sans-serif"/>
      <family val="0"/>
    </font>
    <font>
      <b/>
      <sz val="18"/>
      <color theme="1"/>
      <name val="Calibri"/>
      <family val="2"/>
    </font>
    <font>
      <sz val="12"/>
      <color theme="1"/>
      <name val="Calibri"/>
      <family val="2"/>
    </font>
    <font>
      <sz val="10"/>
      <color theme="1"/>
      <name val="Calibri"/>
      <family val="2"/>
    </font>
    <font>
      <sz val="16"/>
      <color theme="1"/>
      <name val="Calibri"/>
      <family val="2"/>
    </font>
    <font>
      <b/>
      <sz val="9"/>
      <color theme="1"/>
      <name val="Arial"/>
      <family val="2"/>
    </font>
    <font>
      <b/>
      <sz val="16"/>
      <color theme="1"/>
      <name val="Arial"/>
      <family val="2"/>
    </font>
    <font>
      <b/>
      <sz val="10"/>
      <color theme="1"/>
      <name val="Arial"/>
      <family val="2"/>
    </font>
    <font>
      <b/>
      <sz val="11"/>
      <color rgb="FF000000"/>
      <name val="Calibri"/>
      <family val="2"/>
    </font>
    <font>
      <sz val="12"/>
      <color rgb="FFFF0000"/>
      <name val="Calibri"/>
      <family val="2"/>
    </font>
    <font>
      <b/>
      <sz val="16"/>
      <color theme="1"/>
      <name val="Calibri"/>
      <family val="2"/>
    </font>
    <font>
      <sz val="26"/>
      <color theme="1"/>
      <name val="Calibri"/>
      <family val="2"/>
    </font>
    <font>
      <b/>
      <sz val="14"/>
      <color theme="1"/>
      <name val="Calibri"/>
      <family val="2"/>
    </font>
    <font>
      <b/>
      <sz val="26"/>
      <color theme="1"/>
      <name val="Calibri"/>
      <family val="2"/>
    </font>
    <font>
      <sz val="10"/>
      <color rgb="FF000000"/>
      <name val="Calibri"/>
      <family val="2"/>
    </font>
    <font>
      <sz val="12"/>
      <color rgb="FFFF0000"/>
      <name val="Arial"/>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indexed="47"/>
        <bgColor indexed="64"/>
      </patternFill>
    </fill>
    <fill>
      <patternFill patternType="solid">
        <fgColor theme="0" tint="-0.1499900072813034"/>
        <bgColor indexed="64"/>
      </patternFill>
    </fill>
    <fill>
      <patternFill patternType="solid">
        <fgColor rgb="FFFFC000"/>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style="medium"/>
    </border>
    <border>
      <left style="thin"/>
      <right style="thin"/>
      <top style="thin"/>
      <bottom/>
    </border>
    <border>
      <left style="thin"/>
      <right style="thin"/>
      <top>
        <color indexed="63"/>
      </top>
      <bottom/>
    </border>
    <border>
      <left style="thin"/>
      <right style="thin"/>
      <top style="medium"/>
      <bottom style="medium"/>
    </border>
    <border>
      <left>
        <color indexed="63"/>
      </left>
      <right>
        <color indexed="63"/>
      </right>
      <top style="medium"/>
      <bottom style="medium"/>
    </border>
    <border>
      <left>
        <color indexed="63"/>
      </left>
      <right>
        <color indexed="63"/>
      </right>
      <top style="thin"/>
      <bottom style="medium"/>
    </border>
    <border>
      <left style="thin"/>
      <right style="thin"/>
      <top>
        <color indexed="63"/>
      </top>
      <bottom style="medium"/>
    </border>
    <border>
      <left style="thin"/>
      <right style="thin"/>
      <top style="medium"/>
      <bottom>
        <color indexed="63"/>
      </bottom>
    </border>
    <border>
      <left>
        <color indexed="63"/>
      </left>
      <right style="thin"/>
      <top style="thin"/>
      <bottom style="thin"/>
    </border>
    <border>
      <left>
        <color indexed="63"/>
      </left>
      <right style="thin"/>
      <top style="thin"/>
      <bottom/>
    </border>
    <border>
      <left style="thin"/>
      <right>
        <color indexed="63"/>
      </right>
      <top style="thin"/>
      <bottom style="thin"/>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medium"/>
    </border>
    <border>
      <left style="thin"/>
      <right>
        <color indexed="63"/>
      </right>
      <top>
        <color indexed="63"/>
      </top>
      <bottom style="thin"/>
    </border>
    <border>
      <left style="thin"/>
      <right>
        <color indexed="63"/>
      </right>
      <top style="medium"/>
      <bottom style="medium"/>
    </border>
    <border>
      <left style="thin"/>
      <right>
        <color indexed="63"/>
      </right>
      <top style="medium"/>
      <bottom>
        <color indexed="63"/>
      </bottom>
    </border>
    <border>
      <left style="thin"/>
      <right>
        <color indexed="63"/>
      </right>
      <top>
        <color indexed="63"/>
      </top>
      <bottom>
        <color indexed="63"/>
      </bottom>
    </border>
    <border>
      <left style="medium">
        <color rgb="FF000000"/>
      </left>
      <right style="thin">
        <color rgb="FF000000"/>
      </right>
      <top style="medium">
        <color rgb="FF000000"/>
      </top>
      <bottom>
        <color indexed="63"/>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color indexed="63"/>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color indexed="63"/>
      </bottom>
    </border>
    <border>
      <left style="thin">
        <color rgb="FF000000"/>
      </left>
      <right style="medium">
        <color rgb="FF000000"/>
      </right>
      <top style="medium">
        <color rgb="FF000000"/>
      </top>
      <bottom style="medium">
        <color rgb="FF000000"/>
      </botto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891">
    <xf numFmtId="0" fontId="0" fillId="0" borderId="0" xfId="0" applyFont="1" applyAlignment="1">
      <alignment/>
    </xf>
    <xf numFmtId="0" fontId="0" fillId="0" borderId="10" xfId="0" applyBorder="1" applyAlignment="1">
      <alignment/>
    </xf>
    <xf numFmtId="0" fontId="0" fillId="0" borderId="10" xfId="0" applyBorder="1" applyAlignment="1">
      <alignment wrapText="1"/>
    </xf>
    <xf numFmtId="0" fontId="85" fillId="0" borderId="10" xfId="0" applyFont="1" applyBorder="1" applyAlignment="1">
      <alignment/>
    </xf>
    <xf numFmtId="0" fontId="85" fillId="0" borderId="10" xfId="0" applyFont="1" applyBorder="1" applyAlignment="1">
      <alignment wrapText="1"/>
    </xf>
    <xf numFmtId="0" fontId="85" fillId="0" borderId="0" xfId="0" applyFont="1" applyAlignment="1">
      <alignment/>
    </xf>
    <xf numFmtId="0" fontId="85" fillId="0" borderId="0" xfId="0" applyFont="1" applyAlignment="1">
      <alignment wrapText="1"/>
    </xf>
    <xf numFmtId="164" fontId="85" fillId="0" borderId="10" xfId="0" applyNumberFormat="1" applyFont="1" applyBorder="1" applyAlignment="1">
      <alignment/>
    </xf>
    <xf numFmtId="0" fontId="85" fillId="0" borderId="11" xfId="0" applyFont="1" applyBorder="1" applyAlignment="1">
      <alignment/>
    </xf>
    <xf numFmtId="0" fontId="85" fillId="0" borderId="12" xfId="0" applyFont="1" applyBorder="1" applyAlignment="1">
      <alignment/>
    </xf>
    <xf numFmtId="0" fontId="85" fillId="0" borderId="10" xfId="0" applyFont="1" applyFill="1" applyBorder="1" applyAlignment="1">
      <alignment/>
    </xf>
    <xf numFmtId="0" fontId="85" fillId="0" borderId="0" xfId="0" applyFont="1" applyBorder="1" applyAlignment="1">
      <alignment/>
    </xf>
    <xf numFmtId="0" fontId="85" fillId="0" borderId="0" xfId="0" applyFont="1" applyBorder="1" applyAlignment="1">
      <alignment wrapText="1"/>
    </xf>
    <xf numFmtId="0" fontId="86" fillId="0" borderId="10" xfId="0" applyFont="1" applyBorder="1" applyAlignment="1">
      <alignment/>
    </xf>
    <xf numFmtId="0" fontId="86" fillId="0" borderId="10" xfId="0" applyFont="1" applyBorder="1" applyAlignment="1">
      <alignment wrapText="1"/>
    </xf>
    <xf numFmtId="164" fontId="85" fillId="0" borderId="0" xfId="44" applyNumberFormat="1" applyFont="1" applyAlignment="1">
      <alignment/>
    </xf>
    <xf numFmtId="0" fontId="85" fillId="0" borderId="0" xfId="0" applyFont="1" applyAlignment="1">
      <alignment horizontal="right"/>
    </xf>
    <xf numFmtId="0" fontId="85" fillId="0" borderId="10" xfId="0" applyFont="1" applyBorder="1" applyAlignment="1">
      <alignment horizontal="right"/>
    </xf>
    <xf numFmtId="0" fontId="85" fillId="33" borderId="10" xfId="0" applyFont="1" applyFill="1" applyBorder="1" applyAlignment="1">
      <alignment vertical="top" wrapText="1"/>
    </xf>
    <xf numFmtId="0" fontId="85" fillId="33" borderId="10" xfId="0" applyFont="1" applyFill="1" applyBorder="1" applyAlignment="1">
      <alignment vertical="top"/>
    </xf>
    <xf numFmtId="49" fontId="85" fillId="33" borderId="10" xfId="0" applyNumberFormat="1" applyFont="1" applyFill="1" applyBorder="1" applyAlignment="1">
      <alignment horizontal="right" vertical="top"/>
    </xf>
    <xf numFmtId="0" fontId="85" fillId="33" borderId="10" xfId="0" applyFont="1" applyFill="1" applyBorder="1" applyAlignment="1">
      <alignment wrapText="1"/>
    </xf>
    <xf numFmtId="0" fontId="85" fillId="33" borderId="10" xfId="0" applyFont="1" applyFill="1" applyBorder="1" applyAlignment="1">
      <alignment horizontal="left" vertical="top"/>
    </xf>
    <xf numFmtId="164" fontId="85" fillId="33" borderId="10" xfId="44" applyNumberFormat="1" applyFont="1" applyFill="1" applyBorder="1" applyAlignment="1">
      <alignment vertical="top"/>
    </xf>
    <xf numFmtId="5" fontId="85" fillId="33" borderId="10" xfId="44" applyNumberFormat="1" applyFont="1" applyFill="1" applyBorder="1" applyAlignment="1">
      <alignment vertical="top"/>
    </xf>
    <xf numFmtId="9" fontId="85" fillId="33" borderId="10" xfId="59" applyFont="1" applyFill="1" applyBorder="1" applyAlignment="1">
      <alignment horizontal="center" vertical="top"/>
    </xf>
    <xf numFmtId="0" fontId="85" fillId="33" borderId="0" xfId="0" applyFont="1" applyFill="1" applyAlignment="1">
      <alignment/>
    </xf>
    <xf numFmtId="0" fontId="85" fillId="33" borderId="13" xfId="0" applyFont="1" applyFill="1" applyBorder="1" applyAlignment="1">
      <alignment vertical="top" wrapText="1"/>
    </xf>
    <xf numFmtId="0" fontId="85" fillId="33" borderId="10" xfId="0" applyFont="1" applyFill="1" applyBorder="1" applyAlignment="1">
      <alignment horizontal="right"/>
    </xf>
    <xf numFmtId="0" fontId="85" fillId="33" borderId="10" xfId="0" applyFont="1" applyFill="1" applyBorder="1" applyAlignment="1">
      <alignment/>
    </xf>
    <xf numFmtId="0" fontId="85" fillId="33" borderId="10" xfId="0" applyFont="1" applyFill="1" applyBorder="1" applyAlignment="1">
      <alignment horizontal="right" vertical="top"/>
    </xf>
    <xf numFmtId="164" fontId="85" fillId="33" borderId="10" xfId="44" applyNumberFormat="1" applyFont="1" applyFill="1" applyBorder="1" applyAlignment="1">
      <alignment/>
    </xf>
    <xf numFmtId="49" fontId="85" fillId="33" borderId="13" xfId="0" applyNumberFormat="1" applyFont="1" applyFill="1" applyBorder="1" applyAlignment="1">
      <alignment horizontal="right" vertical="top"/>
    </xf>
    <xf numFmtId="0" fontId="85" fillId="33" borderId="14" xfId="0" applyFont="1" applyFill="1" applyBorder="1" applyAlignment="1">
      <alignment wrapText="1"/>
    </xf>
    <xf numFmtId="0" fontId="85" fillId="33" borderId="13" xfId="0" applyFont="1" applyFill="1" applyBorder="1" applyAlignment="1">
      <alignment vertical="top"/>
    </xf>
    <xf numFmtId="0" fontId="85" fillId="33" borderId="13" xfId="0" applyFont="1" applyFill="1" applyBorder="1" applyAlignment="1">
      <alignment/>
    </xf>
    <xf numFmtId="164" fontId="85" fillId="33" borderId="10" xfId="0" applyNumberFormat="1" applyFont="1" applyFill="1" applyBorder="1" applyAlignment="1">
      <alignment/>
    </xf>
    <xf numFmtId="0" fontId="85" fillId="33" borderId="0" xfId="0" applyFont="1" applyFill="1" applyAlignment="1">
      <alignment vertical="top"/>
    </xf>
    <xf numFmtId="0" fontId="86" fillId="0" borderId="0" xfId="0" applyFont="1" applyAlignment="1">
      <alignment/>
    </xf>
    <xf numFmtId="0" fontId="86" fillId="34" borderId="13" xfId="0" applyFont="1" applyFill="1" applyBorder="1" applyAlignment="1">
      <alignment/>
    </xf>
    <xf numFmtId="49" fontId="86" fillId="34" borderId="13" xfId="0" applyNumberFormat="1" applyFont="1" applyFill="1" applyBorder="1" applyAlignment="1">
      <alignment horizontal="right"/>
    </xf>
    <xf numFmtId="0" fontId="86" fillId="34" borderId="13" xfId="0" applyFont="1" applyFill="1" applyBorder="1" applyAlignment="1">
      <alignment wrapText="1"/>
    </xf>
    <xf numFmtId="0" fontId="86" fillId="34" borderId="13" xfId="0" applyFont="1" applyFill="1" applyBorder="1" applyAlignment="1">
      <alignment horizontal="left" wrapText="1"/>
    </xf>
    <xf numFmtId="0" fontId="0" fillId="33" borderId="0" xfId="0" applyFill="1" applyAlignment="1">
      <alignment vertical="top"/>
    </xf>
    <xf numFmtId="49" fontId="85" fillId="33" borderId="10" xfId="0" applyNumberFormat="1" applyFont="1" applyFill="1" applyBorder="1" applyAlignment="1">
      <alignment horizontal="center" vertical="top"/>
    </xf>
    <xf numFmtId="0" fontId="0" fillId="33" borderId="0" xfId="0" applyFill="1" applyAlignment="1">
      <alignment/>
    </xf>
    <xf numFmtId="0" fontId="85" fillId="33" borderId="13" xfId="0" applyFont="1" applyFill="1" applyBorder="1" applyAlignment="1">
      <alignment wrapText="1"/>
    </xf>
    <xf numFmtId="0" fontId="85" fillId="33" borderId="10" xfId="0" applyFont="1" applyFill="1" applyBorder="1" applyAlignment="1">
      <alignment horizontal="left" vertical="top" wrapText="1"/>
    </xf>
    <xf numFmtId="0" fontId="85" fillId="33" borderId="12" xfId="0" applyFont="1" applyFill="1" applyBorder="1" applyAlignment="1">
      <alignment vertical="top"/>
    </xf>
    <xf numFmtId="0" fontId="85" fillId="33" borderId="12" xfId="0" applyFont="1" applyFill="1" applyBorder="1" applyAlignment="1">
      <alignment/>
    </xf>
    <xf numFmtId="0" fontId="85" fillId="33" borderId="11" xfId="0" applyFont="1" applyFill="1" applyBorder="1" applyAlignment="1">
      <alignment vertical="top"/>
    </xf>
    <xf numFmtId="0" fontId="85" fillId="33" borderId="11" xfId="0" applyFont="1" applyFill="1" applyBorder="1" applyAlignment="1">
      <alignment wrapText="1"/>
    </xf>
    <xf numFmtId="0" fontId="85" fillId="33" borderId="11" xfId="0" applyFont="1" applyFill="1" applyBorder="1" applyAlignment="1">
      <alignment vertical="top" wrapText="1"/>
    </xf>
    <xf numFmtId="0" fontId="85" fillId="33" borderId="11" xfId="0" applyFont="1" applyFill="1" applyBorder="1" applyAlignment="1">
      <alignment/>
    </xf>
    <xf numFmtId="0" fontId="85" fillId="33" borderId="10" xfId="0" applyFont="1" applyFill="1" applyBorder="1" applyAlignment="1">
      <alignment horizontal="left"/>
    </xf>
    <xf numFmtId="0" fontId="85" fillId="33" borderId="15" xfId="0" applyFont="1" applyFill="1" applyBorder="1" applyAlignment="1">
      <alignment vertical="top"/>
    </xf>
    <xf numFmtId="0" fontId="85" fillId="33" borderId="15" xfId="0" applyFont="1" applyFill="1" applyBorder="1" applyAlignment="1">
      <alignment/>
    </xf>
    <xf numFmtId="0" fontId="85" fillId="33" borderId="14" xfId="0" applyFont="1" applyFill="1" applyBorder="1" applyAlignment="1">
      <alignment/>
    </xf>
    <xf numFmtId="0" fontId="85" fillId="33" borderId="14" xfId="0" applyFont="1" applyFill="1" applyBorder="1" applyAlignment="1">
      <alignment vertical="top"/>
    </xf>
    <xf numFmtId="44" fontId="86" fillId="34" borderId="13" xfId="44" applyFont="1" applyFill="1" applyBorder="1" applyAlignment="1">
      <alignment wrapText="1"/>
    </xf>
    <xf numFmtId="174" fontId="85" fillId="0" borderId="0" xfId="44" applyNumberFormat="1" applyFont="1" applyAlignment="1">
      <alignment/>
    </xf>
    <xf numFmtId="9" fontId="86" fillId="34" borderId="13" xfId="59" applyFont="1" applyFill="1" applyBorder="1" applyAlignment="1">
      <alignment horizontal="center" wrapText="1"/>
    </xf>
    <xf numFmtId="174" fontId="85" fillId="0" borderId="10" xfId="44" applyNumberFormat="1" applyFont="1" applyBorder="1" applyAlignment="1">
      <alignment/>
    </xf>
    <xf numFmtId="44" fontId="85" fillId="0" borderId="10" xfId="44" applyFont="1" applyBorder="1" applyAlignment="1">
      <alignment/>
    </xf>
    <xf numFmtId="44" fontId="85" fillId="0" borderId="0" xfId="44" applyFont="1" applyAlignment="1">
      <alignment/>
    </xf>
    <xf numFmtId="174" fontId="85" fillId="33" borderId="10" xfId="44" applyNumberFormat="1" applyFont="1" applyFill="1" applyBorder="1" applyAlignment="1">
      <alignment/>
    </xf>
    <xf numFmtId="174" fontId="85" fillId="0" borderId="10" xfId="44" applyNumberFormat="1" applyFont="1" applyFill="1" applyBorder="1" applyAlignment="1">
      <alignment/>
    </xf>
    <xf numFmtId="174" fontId="86" fillId="34" borderId="13" xfId="44" applyNumberFormat="1" applyFont="1" applyFill="1" applyBorder="1" applyAlignment="1">
      <alignment wrapText="1"/>
    </xf>
    <xf numFmtId="9" fontId="85" fillId="0" borderId="10" xfId="59" applyFont="1" applyBorder="1" applyAlignment="1">
      <alignment/>
    </xf>
    <xf numFmtId="9" fontId="85" fillId="0" borderId="0" xfId="59" applyFont="1" applyAlignment="1">
      <alignment/>
    </xf>
    <xf numFmtId="174" fontId="86" fillId="0" borderId="10" xfId="44" applyNumberFormat="1" applyFont="1" applyBorder="1" applyAlignment="1">
      <alignment/>
    </xf>
    <xf numFmtId="9" fontId="86" fillId="0" borderId="10" xfId="59" applyFont="1" applyBorder="1" applyAlignment="1">
      <alignment/>
    </xf>
    <xf numFmtId="0" fontId="50" fillId="0" borderId="0" xfId="0" applyFont="1" applyFill="1" applyBorder="1" applyAlignment="1">
      <alignment horizontal="left" wrapText="1"/>
    </xf>
    <xf numFmtId="0" fontId="50" fillId="0" borderId="10" xfId="0" applyFont="1" applyFill="1" applyBorder="1" applyAlignment="1">
      <alignment horizontal="left" wrapText="1"/>
    </xf>
    <xf numFmtId="0" fontId="85" fillId="0" borderId="10" xfId="0" applyFont="1" applyBorder="1" applyAlignment="1">
      <alignment horizontal="left"/>
    </xf>
    <xf numFmtId="44" fontId="86" fillId="0" borderId="10" xfId="44" applyFont="1" applyBorder="1" applyAlignment="1">
      <alignment/>
    </xf>
    <xf numFmtId="0" fontId="86" fillId="0" borderId="0" xfId="0" applyFont="1" applyBorder="1" applyAlignment="1">
      <alignment/>
    </xf>
    <xf numFmtId="174" fontId="86" fillId="0" borderId="0" xfId="44" applyNumberFormat="1" applyFont="1" applyBorder="1" applyAlignment="1">
      <alignment/>
    </xf>
    <xf numFmtId="9" fontId="86" fillId="0" borderId="0" xfId="59" applyFont="1" applyBorder="1" applyAlignment="1">
      <alignment/>
    </xf>
    <xf numFmtId="0" fontId="85" fillId="33" borderId="14" xfId="0" applyFont="1" applyFill="1" applyBorder="1" applyAlignment="1">
      <alignment vertical="top" wrapText="1"/>
    </xf>
    <xf numFmtId="164" fontId="85" fillId="33" borderId="13" xfId="44" applyNumberFormat="1" applyFont="1" applyFill="1" applyBorder="1" applyAlignment="1">
      <alignment vertical="top"/>
    </xf>
    <xf numFmtId="0" fontId="85" fillId="33" borderId="13" xfId="0" applyFont="1" applyFill="1" applyBorder="1" applyAlignment="1">
      <alignment horizontal="right"/>
    </xf>
    <xf numFmtId="0" fontId="86" fillId="33" borderId="10" xfId="0" applyFont="1" applyFill="1" applyBorder="1" applyAlignment="1">
      <alignment wrapText="1"/>
    </xf>
    <xf numFmtId="164" fontId="86" fillId="33" borderId="10" xfId="44" applyNumberFormat="1" applyFont="1" applyFill="1" applyBorder="1" applyAlignment="1">
      <alignment vertical="top"/>
    </xf>
    <xf numFmtId="164" fontId="86" fillId="33" borderId="13" xfId="44" applyNumberFormat="1" applyFont="1" applyFill="1" applyBorder="1" applyAlignment="1">
      <alignment vertical="top"/>
    </xf>
    <xf numFmtId="164" fontId="86" fillId="33" borderId="10" xfId="44" applyNumberFormat="1" applyFont="1" applyFill="1" applyBorder="1" applyAlignment="1">
      <alignment/>
    </xf>
    <xf numFmtId="174" fontId="85" fillId="33" borderId="10" xfId="44" applyNumberFormat="1" applyFont="1" applyFill="1" applyBorder="1" applyAlignment="1">
      <alignment vertical="top"/>
    </xf>
    <xf numFmtId="174" fontId="86" fillId="33" borderId="10" xfId="44" applyNumberFormat="1" applyFont="1" applyFill="1" applyBorder="1" applyAlignment="1">
      <alignment vertical="top"/>
    </xf>
    <xf numFmtId="174" fontId="85" fillId="33" borderId="13" xfId="44" applyNumberFormat="1" applyFont="1" applyFill="1" applyBorder="1" applyAlignment="1">
      <alignment/>
    </xf>
    <xf numFmtId="174" fontId="85" fillId="33" borderId="13" xfId="44" applyNumberFormat="1" applyFont="1" applyFill="1" applyBorder="1" applyAlignment="1">
      <alignment vertical="top"/>
    </xf>
    <xf numFmtId="174" fontId="86" fillId="33" borderId="10" xfId="44" applyNumberFormat="1" applyFont="1" applyFill="1" applyBorder="1" applyAlignment="1">
      <alignment/>
    </xf>
    <xf numFmtId="174" fontId="85" fillId="0" borderId="10" xfId="0" applyNumberFormat="1" applyFont="1" applyBorder="1" applyAlignment="1">
      <alignment wrapText="1"/>
    </xf>
    <xf numFmtId="0" fontId="83" fillId="0" borderId="0" xfId="0" applyFont="1" applyAlignment="1">
      <alignment/>
    </xf>
    <xf numFmtId="0" fontId="85" fillId="33" borderId="15" xfId="0" applyFont="1" applyFill="1" applyBorder="1" applyAlignment="1">
      <alignment vertical="top" wrapText="1"/>
    </xf>
    <xf numFmtId="0" fontId="85" fillId="33" borderId="0" xfId="0" applyFont="1" applyFill="1" applyAlignment="1">
      <alignment vertical="top" wrapText="1"/>
    </xf>
    <xf numFmtId="0" fontId="85" fillId="33" borderId="16" xfId="0" applyFont="1" applyFill="1" applyBorder="1" applyAlignment="1">
      <alignment vertical="top" wrapText="1"/>
    </xf>
    <xf numFmtId="0" fontId="85" fillId="33" borderId="17" xfId="0" applyFont="1" applyFill="1" applyBorder="1" applyAlignment="1">
      <alignment vertical="top" wrapText="1"/>
    </xf>
    <xf numFmtId="0" fontId="85" fillId="33" borderId="10" xfId="0" applyFont="1" applyFill="1" applyBorder="1" applyAlignment="1">
      <alignment horizontal="center"/>
    </xf>
    <xf numFmtId="0" fontId="0" fillId="33" borderId="10" xfId="0" applyFill="1" applyBorder="1" applyAlignment="1">
      <alignment vertical="top"/>
    </xf>
    <xf numFmtId="0" fontId="0" fillId="33" borderId="10" xfId="0" applyFill="1" applyBorder="1" applyAlignment="1">
      <alignment/>
    </xf>
    <xf numFmtId="0" fontId="85" fillId="33" borderId="18" xfId="0" applyFont="1" applyFill="1" applyBorder="1" applyAlignment="1">
      <alignment vertical="top"/>
    </xf>
    <xf numFmtId="0" fontId="85" fillId="33" borderId="18" xfId="0" applyFont="1" applyFill="1" applyBorder="1" applyAlignment="1">
      <alignment/>
    </xf>
    <xf numFmtId="0" fontId="85" fillId="33" borderId="18" xfId="0" applyFont="1" applyFill="1" applyBorder="1" applyAlignment="1">
      <alignment vertical="top" wrapText="1"/>
    </xf>
    <xf numFmtId="0" fontId="0" fillId="33" borderId="0" xfId="0" applyFill="1" applyBorder="1" applyAlignment="1">
      <alignment vertical="top"/>
    </xf>
    <xf numFmtId="0" fontId="0" fillId="33" borderId="0" xfId="0" applyFill="1" applyBorder="1" applyAlignment="1">
      <alignment/>
    </xf>
    <xf numFmtId="0" fontId="85" fillId="0" borderId="13" xfId="0" applyFont="1" applyFill="1" applyBorder="1" applyAlignment="1">
      <alignment/>
    </xf>
    <xf numFmtId="174" fontId="85" fillId="0" borderId="10" xfId="0" applyNumberFormat="1" applyFont="1" applyBorder="1" applyAlignment="1">
      <alignment/>
    </xf>
    <xf numFmtId="0" fontId="87" fillId="0" borderId="10" xfId="0" applyFont="1" applyBorder="1" applyAlignment="1">
      <alignment/>
    </xf>
    <xf numFmtId="0" fontId="85" fillId="35" borderId="10" xfId="0" applyFont="1" applyFill="1" applyBorder="1" applyAlignment="1">
      <alignment/>
    </xf>
    <xf numFmtId="0" fontId="85" fillId="33" borderId="19" xfId="0" applyFont="1" applyFill="1" applyBorder="1" applyAlignment="1">
      <alignment/>
    </xf>
    <xf numFmtId="0" fontId="0" fillId="33" borderId="20" xfId="0" applyFill="1" applyBorder="1" applyAlignment="1">
      <alignment/>
    </xf>
    <xf numFmtId="0" fontId="0" fillId="0" borderId="20" xfId="0" applyBorder="1" applyAlignment="1">
      <alignment/>
    </xf>
    <xf numFmtId="0" fontId="0" fillId="0" borderId="0" xfId="0" applyBorder="1" applyAlignment="1">
      <alignment/>
    </xf>
    <xf numFmtId="0" fontId="85" fillId="33" borderId="20" xfId="0" applyFont="1" applyFill="1" applyBorder="1" applyAlignment="1">
      <alignment vertical="top"/>
    </xf>
    <xf numFmtId="9" fontId="85" fillId="0" borderId="10" xfId="59" applyFont="1" applyFill="1" applyBorder="1" applyAlignment="1">
      <alignment/>
    </xf>
    <xf numFmtId="174" fontId="0" fillId="0" borderId="0" xfId="44" applyNumberFormat="1" applyFont="1" applyAlignment="1">
      <alignment/>
    </xf>
    <xf numFmtId="0" fontId="85" fillId="0" borderId="13" xfId="0" applyFont="1" applyBorder="1" applyAlignment="1">
      <alignment/>
    </xf>
    <xf numFmtId="174" fontId="85" fillId="33" borderId="11" xfId="44" applyNumberFormat="1" applyFont="1" applyFill="1" applyBorder="1" applyAlignment="1">
      <alignment vertical="top"/>
    </xf>
    <xf numFmtId="174" fontId="85" fillId="33" borderId="12" xfId="44" applyNumberFormat="1" applyFont="1" applyFill="1" applyBorder="1" applyAlignment="1">
      <alignment vertical="top"/>
    </xf>
    <xf numFmtId="174" fontId="85" fillId="33" borderId="18" xfId="44" applyNumberFormat="1" applyFont="1" applyFill="1" applyBorder="1" applyAlignment="1">
      <alignment vertical="top"/>
    </xf>
    <xf numFmtId="174" fontId="85" fillId="33" borderId="11" xfId="44" applyNumberFormat="1" applyFont="1" applyFill="1" applyBorder="1" applyAlignment="1">
      <alignment/>
    </xf>
    <xf numFmtId="174" fontId="85" fillId="33" borderId="12" xfId="44" applyNumberFormat="1" applyFont="1" applyFill="1" applyBorder="1" applyAlignment="1">
      <alignment/>
    </xf>
    <xf numFmtId="174" fontId="85" fillId="33" borderId="10" xfId="44" applyNumberFormat="1" applyFont="1" applyFill="1" applyBorder="1" applyAlignment="1">
      <alignment horizontal="right" vertical="top"/>
    </xf>
    <xf numFmtId="174" fontId="85" fillId="33" borderId="18" xfId="44" applyNumberFormat="1" applyFont="1" applyFill="1" applyBorder="1" applyAlignment="1">
      <alignment/>
    </xf>
    <xf numFmtId="174" fontId="85" fillId="33" borderId="15" xfId="44" applyNumberFormat="1" applyFont="1" applyFill="1" applyBorder="1" applyAlignment="1">
      <alignment/>
    </xf>
    <xf numFmtId="174" fontId="85" fillId="33" borderId="15" xfId="44" applyNumberFormat="1" applyFont="1" applyFill="1" applyBorder="1" applyAlignment="1">
      <alignment vertical="top"/>
    </xf>
    <xf numFmtId="174" fontId="85" fillId="0" borderId="0" xfId="44" applyNumberFormat="1" applyFont="1" applyBorder="1" applyAlignment="1">
      <alignment/>
    </xf>
    <xf numFmtId="0" fontId="85" fillId="33" borderId="0" xfId="0" applyFont="1" applyFill="1" applyBorder="1" applyAlignment="1">
      <alignment vertical="top"/>
    </xf>
    <xf numFmtId="0" fontId="85" fillId="0" borderId="0" xfId="0" applyFont="1" applyFill="1" applyBorder="1" applyAlignment="1">
      <alignment/>
    </xf>
    <xf numFmtId="0" fontId="85" fillId="0" borderId="21" xfId="0" applyFont="1" applyFill="1" applyBorder="1" applyAlignment="1">
      <alignment/>
    </xf>
    <xf numFmtId="0" fontId="85" fillId="0" borderId="11" xfId="0" applyFont="1" applyFill="1" applyBorder="1" applyAlignment="1">
      <alignment/>
    </xf>
    <xf numFmtId="0" fontId="86" fillId="0" borderId="11" xfId="0" applyFont="1" applyBorder="1" applyAlignment="1">
      <alignment/>
    </xf>
    <xf numFmtId="174" fontId="86" fillId="33" borderId="19" xfId="44" applyNumberFormat="1" applyFont="1" applyFill="1" applyBorder="1" applyAlignment="1">
      <alignment/>
    </xf>
    <xf numFmtId="0" fontId="88" fillId="33" borderId="0" xfId="0" applyFont="1" applyFill="1" applyAlignment="1">
      <alignment/>
    </xf>
    <xf numFmtId="0" fontId="88" fillId="0" borderId="12" xfId="0" applyFont="1" applyBorder="1" applyAlignment="1">
      <alignment/>
    </xf>
    <xf numFmtId="0" fontId="86" fillId="33" borderId="10" xfId="0" applyFont="1" applyFill="1" applyBorder="1" applyAlignment="1">
      <alignment/>
    </xf>
    <xf numFmtId="0" fontId="89" fillId="33" borderId="10" xfId="0" applyFont="1" applyFill="1" applyBorder="1" applyAlignment="1">
      <alignment wrapText="1"/>
    </xf>
    <xf numFmtId="0" fontId="85" fillId="0" borderId="13" xfId="0" applyFont="1" applyBorder="1" applyAlignment="1">
      <alignment wrapText="1"/>
    </xf>
    <xf numFmtId="174" fontId="85" fillId="0" borderId="22" xfId="44" applyNumberFormat="1" applyFont="1" applyBorder="1" applyAlignment="1">
      <alignment/>
    </xf>
    <xf numFmtId="9" fontId="85" fillId="0" borderId="12" xfId="59" applyFont="1" applyBorder="1" applyAlignment="1">
      <alignment/>
    </xf>
    <xf numFmtId="9" fontId="86" fillId="0" borderId="10" xfId="59" applyFont="1" applyFill="1" applyBorder="1" applyAlignment="1">
      <alignment/>
    </xf>
    <xf numFmtId="0" fontId="86" fillId="0" borderId="10" xfId="0" applyFont="1" applyFill="1" applyBorder="1" applyAlignment="1">
      <alignment/>
    </xf>
    <xf numFmtId="0" fontId="85" fillId="0" borderId="13" xfId="0" applyFont="1" applyBorder="1" applyAlignment="1">
      <alignment horizontal="right"/>
    </xf>
    <xf numFmtId="0" fontId="86" fillId="33" borderId="10" xfId="0" applyFont="1" applyFill="1" applyBorder="1" applyAlignment="1">
      <alignment vertical="top"/>
    </xf>
    <xf numFmtId="49" fontId="86" fillId="33" borderId="10" xfId="0" applyNumberFormat="1" applyFont="1" applyFill="1" applyBorder="1" applyAlignment="1">
      <alignment horizontal="right" vertical="top"/>
    </xf>
    <xf numFmtId="0" fontId="90" fillId="33" borderId="10" xfId="0" applyFont="1" applyFill="1" applyBorder="1" applyAlignment="1">
      <alignment wrapText="1"/>
    </xf>
    <xf numFmtId="0" fontId="86" fillId="33" borderId="10" xfId="0" applyFont="1" applyFill="1" applyBorder="1" applyAlignment="1">
      <alignment horizontal="left"/>
    </xf>
    <xf numFmtId="0" fontId="86" fillId="33" borderId="10" xfId="0" applyFont="1" applyFill="1" applyBorder="1" applyAlignment="1">
      <alignment horizontal="left" vertical="top"/>
    </xf>
    <xf numFmtId="0" fontId="86" fillId="0" borderId="10" xfId="0" applyFont="1" applyBorder="1" applyAlignment="1">
      <alignment horizontal="right"/>
    </xf>
    <xf numFmtId="0" fontId="86" fillId="33" borderId="0" xfId="0" applyFont="1" applyFill="1" applyAlignment="1">
      <alignment vertical="top"/>
    </xf>
    <xf numFmtId="0" fontId="86" fillId="33" borderId="13" xfId="0" applyFont="1" applyFill="1" applyBorder="1" applyAlignment="1">
      <alignment vertical="top" wrapText="1"/>
    </xf>
    <xf numFmtId="0" fontId="86" fillId="33" borderId="10" xfId="0" applyFont="1" applyFill="1" applyBorder="1" applyAlignment="1">
      <alignment horizontal="right"/>
    </xf>
    <xf numFmtId="0" fontId="86" fillId="33" borderId="0" xfId="0" applyFont="1" applyFill="1" applyAlignment="1">
      <alignment/>
    </xf>
    <xf numFmtId="0" fontId="86" fillId="33" borderId="10" xfId="0" applyFont="1" applyFill="1" applyBorder="1" applyAlignment="1">
      <alignment vertical="top" wrapText="1"/>
    </xf>
    <xf numFmtId="0" fontId="85" fillId="0" borderId="10" xfId="0" applyFont="1" applyBorder="1" applyAlignment="1">
      <alignment horizontal="left" wrapText="1"/>
    </xf>
    <xf numFmtId="0" fontId="86" fillId="33" borderId="10" xfId="0" applyFont="1" applyFill="1" applyBorder="1" applyAlignment="1">
      <alignment horizontal="left" vertical="top" wrapText="1"/>
    </xf>
    <xf numFmtId="174" fontId="91" fillId="0" borderId="10" xfId="44" applyNumberFormat="1" applyFont="1" applyBorder="1" applyAlignment="1">
      <alignment/>
    </xf>
    <xf numFmtId="9" fontId="91" fillId="0" borderId="10" xfId="59" applyFont="1" applyBorder="1" applyAlignment="1">
      <alignment/>
    </xf>
    <xf numFmtId="174" fontId="91" fillId="0" borderId="0" xfId="44" applyNumberFormat="1" applyFont="1" applyAlignment="1">
      <alignment/>
    </xf>
    <xf numFmtId="174" fontId="91" fillId="0" borderId="10" xfId="0" applyNumberFormat="1" applyFont="1" applyBorder="1" applyAlignment="1">
      <alignment/>
    </xf>
    <xf numFmtId="0" fontId="91" fillId="0" borderId="10" xfId="0" applyFont="1" applyBorder="1" applyAlignment="1">
      <alignment/>
    </xf>
    <xf numFmtId="174" fontId="91" fillId="33" borderId="10" xfId="44" applyNumberFormat="1" applyFont="1" applyFill="1" applyBorder="1" applyAlignment="1">
      <alignment/>
    </xf>
    <xf numFmtId="9" fontId="91" fillId="33" borderId="10" xfId="59" applyFont="1" applyFill="1" applyBorder="1" applyAlignment="1">
      <alignment horizontal="center" vertical="top"/>
    </xf>
    <xf numFmtId="164" fontId="91" fillId="33" borderId="10" xfId="44" applyNumberFormat="1" applyFont="1" applyFill="1" applyBorder="1" applyAlignment="1">
      <alignment vertical="top"/>
    </xf>
    <xf numFmtId="164" fontId="91" fillId="33" borderId="13" xfId="44" applyNumberFormat="1" applyFont="1" applyFill="1" applyBorder="1" applyAlignment="1">
      <alignment vertical="top"/>
    </xf>
    <xf numFmtId="5" fontId="91" fillId="33" borderId="10" xfId="44" applyNumberFormat="1" applyFont="1" applyFill="1" applyBorder="1" applyAlignment="1">
      <alignment vertical="top"/>
    </xf>
    <xf numFmtId="164" fontId="91" fillId="33" borderId="10" xfId="44" applyNumberFormat="1" applyFont="1" applyFill="1" applyBorder="1" applyAlignment="1">
      <alignment/>
    </xf>
    <xf numFmtId="174" fontId="91" fillId="33" borderId="11" xfId="44" applyNumberFormat="1" applyFont="1" applyFill="1" applyBorder="1" applyAlignment="1">
      <alignment vertical="top"/>
    </xf>
    <xf numFmtId="0" fontId="86" fillId="33" borderId="13" xfId="0" applyFont="1" applyFill="1" applyBorder="1" applyAlignment="1">
      <alignment horizontal="right"/>
    </xf>
    <xf numFmtId="0" fontId="86" fillId="33" borderId="13" xfId="0" applyFont="1" applyFill="1" applyBorder="1" applyAlignment="1">
      <alignment wrapText="1"/>
    </xf>
    <xf numFmtId="0" fontId="86" fillId="33" borderId="14" xfId="0" applyFont="1" applyFill="1" applyBorder="1" applyAlignment="1">
      <alignment wrapText="1"/>
    </xf>
    <xf numFmtId="174" fontId="85" fillId="35" borderId="10" xfId="44" applyNumberFormat="1" applyFont="1" applyFill="1" applyBorder="1" applyAlignment="1">
      <alignment/>
    </xf>
    <xf numFmtId="0" fontId="86" fillId="0" borderId="13" xfId="0" applyFont="1" applyBorder="1" applyAlignment="1">
      <alignment/>
    </xf>
    <xf numFmtId="0" fontId="86" fillId="0" borderId="13" xfId="0" applyFont="1" applyBorder="1" applyAlignment="1">
      <alignment horizontal="right"/>
    </xf>
    <xf numFmtId="0" fontId="86" fillId="0" borderId="13" xfId="0" applyFont="1" applyBorder="1" applyAlignment="1">
      <alignment wrapText="1"/>
    </xf>
    <xf numFmtId="174" fontId="91" fillId="0" borderId="22" xfId="44" applyNumberFormat="1" applyFont="1" applyBorder="1" applyAlignment="1">
      <alignment/>
    </xf>
    <xf numFmtId="9" fontId="91" fillId="0" borderId="12" xfId="59" applyFont="1" applyBorder="1" applyAlignment="1">
      <alignment/>
    </xf>
    <xf numFmtId="49" fontId="85" fillId="33" borderId="10" xfId="0" applyNumberFormat="1" applyFont="1" applyFill="1" applyBorder="1" applyAlignment="1">
      <alignment horizontal="right"/>
    </xf>
    <xf numFmtId="0" fontId="85" fillId="9" borderId="10" xfId="0" applyFont="1" applyFill="1" applyBorder="1" applyAlignment="1">
      <alignment/>
    </xf>
    <xf numFmtId="174" fontId="85" fillId="9" borderId="10" xfId="44" applyNumberFormat="1" applyFont="1" applyFill="1" applyBorder="1" applyAlignment="1">
      <alignment/>
    </xf>
    <xf numFmtId="0" fontId="85" fillId="9" borderId="10" xfId="0" applyFont="1" applyFill="1" applyBorder="1" applyAlignment="1">
      <alignment horizontal="right"/>
    </xf>
    <xf numFmtId="0" fontId="88" fillId="0" borderId="10" xfId="0" applyFont="1" applyBorder="1" applyAlignment="1">
      <alignment/>
    </xf>
    <xf numFmtId="0" fontId="85" fillId="33" borderId="12" xfId="0" applyFont="1" applyFill="1" applyBorder="1" applyAlignment="1">
      <alignment wrapText="1"/>
    </xf>
    <xf numFmtId="0" fontId="85" fillId="33" borderId="0" xfId="0" applyFont="1" applyFill="1" applyAlignment="1">
      <alignment wrapText="1"/>
    </xf>
    <xf numFmtId="0" fontId="89" fillId="33" borderId="11" xfId="0" applyFont="1" applyFill="1" applyBorder="1" applyAlignment="1">
      <alignment wrapText="1"/>
    </xf>
    <xf numFmtId="0" fontId="87" fillId="33" borderId="10" xfId="0" applyFont="1" applyFill="1" applyBorder="1" applyAlignment="1">
      <alignment wrapText="1"/>
    </xf>
    <xf numFmtId="0" fontId="85" fillId="33" borderId="18" xfId="0" applyFont="1" applyFill="1" applyBorder="1" applyAlignment="1">
      <alignment wrapText="1"/>
    </xf>
    <xf numFmtId="0" fontId="87" fillId="33" borderId="11" xfId="0" applyFont="1" applyFill="1" applyBorder="1" applyAlignment="1">
      <alignment wrapText="1"/>
    </xf>
    <xf numFmtId="0" fontId="87" fillId="33" borderId="13" xfId="0" applyFont="1" applyFill="1" applyBorder="1" applyAlignment="1">
      <alignment wrapText="1"/>
    </xf>
    <xf numFmtId="0" fontId="87" fillId="33" borderId="12" xfId="0" applyFont="1" applyFill="1" applyBorder="1" applyAlignment="1">
      <alignment wrapText="1"/>
    </xf>
    <xf numFmtId="0" fontId="85" fillId="33" borderId="16" xfId="0" applyFont="1" applyFill="1" applyBorder="1" applyAlignment="1">
      <alignment wrapText="1"/>
    </xf>
    <xf numFmtId="0" fontId="87" fillId="33" borderId="23" xfId="0" applyFont="1" applyFill="1" applyBorder="1" applyAlignment="1">
      <alignment wrapText="1"/>
    </xf>
    <xf numFmtId="0" fontId="87" fillId="33" borderId="15" xfId="0" applyFont="1" applyFill="1" applyBorder="1" applyAlignment="1">
      <alignment wrapText="1"/>
    </xf>
    <xf numFmtId="0" fontId="87" fillId="33" borderId="24" xfId="0" applyFont="1" applyFill="1" applyBorder="1" applyAlignment="1">
      <alignment wrapText="1"/>
    </xf>
    <xf numFmtId="0" fontId="87" fillId="33" borderId="18" xfId="0" applyFont="1" applyFill="1" applyBorder="1" applyAlignment="1">
      <alignment wrapText="1"/>
    </xf>
    <xf numFmtId="0" fontId="87" fillId="33" borderId="0" xfId="0" applyFont="1" applyFill="1" applyAlignment="1">
      <alignment wrapText="1"/>
    </xf>
    <xf numFmtId="0" fontId="85" fillId="33" borderId="22" xfId="0" applyFont="1" applyFill="1" applyBorder="1" applyAlignment="1">
      <alignment/>
    </xf>
    <xf numFmtId="0" fontId="85" fillId="33" borderId="25" xfId="0" applyFont="1" applyFill="1" applyBorder="1" applyAlignment="1">
      <alignment/>
    </xf>
    <xf numFmtId="0" fontId="85" fillId="33" borderId="25" xfId="0" applyFont="1" applyFill="1" applyBorder="1" applyAlignment="1">
      <alignment vertical="top"/>
    </xf>
    <xf numFmtId="0" fontId="85" fillId="33" borderId="26" xfId="0" applyFont="1" applyFill="1" applyBorder="1" applyAlignment="1">
      <alignment vertical="top"/>
    </xf>
    <xf numFmtId="0" fontId="85" fillId="33" borderId="27" xfId="0" applyFont="1" applyFill="1" applyBorder="1" applyAlignment="1">
      <alignment/>
    </xf>
    <xf numFmtId="0" fontId="85" fillId="33" borderId="26" xfId="0" applyFont="1" applyFill="1" applyBorder="1" applyAlignment="1">
      <alignment/>
    </xf>
    <xf numFmtId="0" fontId="85" fillId="33" borderId="28" xfId="0" applyFont="1" applyFill="1" applyBorder="1" applyAlignment="1">
      <alignment/>
    </xf>
    <xf numFmtId="0" fontId="85" fillId="33" borderId="29" xfId="0" applyFont="1" applyFill="1" applyBorder="1" applyAlignment="1">
      <alignment/>
    </xf>
    <xf numFmtId="0" fontId="7" fillId="36" borderId="13" xfId="0" applyFont="1" applyFill="1" applyBorder="1" applyAlignment="1">
      <alignment vertical="center" wrapText="1"/>
    </xf>
    <xf numFmtId="0" fontId="88" fillId="33" borderId="10" xfId="0" applyFont="1" applyFill="1" applyBorder="1" applyAlignment="1">
      <alignment/>
    </xf>
    <xf numFmtId="49" fontId="92" fillId="37" borderId="13" xfId="0" applyNumberFormat="1" applyFont="1" applyFill="1" applyBorder="1" applyAlignment="1">
      <alignment horizontal="center" wrapText="1"/>
    </xf>
    <xf numFmtId="0" fontId="7" fillId="6" borderId="13" xfId="0" applyFont="1" applyFill="1" applyBorder="1" applyAlignment="1">
      <alignment vertical="center" wrapText="1"/>
    </xf>
    <xf numFmtId="0" fontId="0" fillId="33" borderId="22" xfId="0" applyFill="1" applyBorder="1" applyAlignment="1">
      <alignment/>
    </xf>
    <xf numFmtId="0" fontId="0" fillId="33" borderId="22" xfId="0" applyFill="1" applyBorder="1" applyAlignment="1">
      <alignment vertical="top"/>
    </xf>
    <xf numFmtId="0" fontId="0" fillId="33" borderId="11" xfId="0" applyFill="1" applyBorder="1" applyAlignment="1">
      <alignment vertical="top"/>
    </xf>
    <xf numFmtId="0" fontId="0" fillId="33" borderId="25" xfId="0" applyFill="1" applyBorder="1" applyAlignment="1">
      <alignment vertical="top"/>
    </xf>
    <xf numFmtId="0" fontId="85" fillId="33" borderId="15" xfId="0" applyFont="1" applyFill="1" applyBorder="1" applyAlignment="1">
      <alignment wrapText="1"/>
    </xf>
    <xf numFmtId="0" fontId="85" fillId="33" borderId="19" xfId="0" applyFont="1" applyFill="1" applyBorder="1" applyAlignment="1">
      <alignment wrapText="1"/>
    </xf>
    <xf numFmtId="0" fontId="86" fillId="33" borderId="11" xfId="0" applyFont="1" applyFill="1" applyBorder="1" applyAlignment="1">
      <alignment wrapText="1"/>
    </xf>
    <xf numFmtId="174" fontId="0" fillId="33" borderId="10" xfId="44" applyNumberFormat="1" applyFont="1" applyFill="1" applyBorder="1" applyAlignment="1">
      <alignment/>
    </xf>
    <xf numFmtId="174" fontId="88" fillId="33" borderId="10" xfId="44" applyNumberFormat="1" applyFont="1" applyFill="1" applyBorder="1" applyAlignment="1">
      <alignment/>
    </xf>
    <xf numFmtId="174" fontId="0" fillId="33" borderId="10" xfId="44" applyNumberFormat="1" applyFont="1" applyFill="1" applyBorder="1" applyAlignment="1">
      <alignment vertical="top"/>
    </xf>
    <xf numFmtId="174" fontId="7" fillId="6" borderId="13" xfId="44" applyNumberFormat="1" applyFont="1" applyFill="1" applyBorder="1" applyAlignment="1">
      <alignment vertical="center" wrapText="1"/>
    </xf>
    <xf numFmtId="174" fontId="0" fillId="0" borderId="10" xfId="44" applyNumberFormat="1" applyFont="1" applyBorder="1" applyAlignment="1">
      <alignment/>
    </xf>
    <xf numFmtId="174" fontId="85" fillId="0" borderId="0" xfId="44" applyNumberFormat="1" applyFont="1" applyFill="1" applyBorder="1" applyAlignment="1">
      <alignment/>
    </xf>
    <xf numFmtId="0" fontId="92" fillId="34" borderId="30" xfId="0" applyFont="1" applyFill="1" applyBorder="1" applyAlignment="1">
      <alignment horizontal="left" vertical="center" wrapText="1"/>
    </xf>
    <xf numFmtId="0" fontId="92" fillId="34" borderId="30" xfId="0" applyFont="1" applyFill="1" applyBorder="1" applyAlignment="1">
      <alignment horizontal="center" vertical="center" wrapText="1"/>
    </xf>
    <xf numFmtId="0" fontId="8" fillId="34" borderId="14" xfId="0" applyFont="1" applyFill="1" applyBorder="1" applyAlignment="1">
      <alignment horizontal="center" vertical="center" wrapText="1"/>
    </xf>
    <xf numFmtId="164" fontId="7" fillId="36" borderId="13" xfId="44" applyNumberFormat="1" applyFont="1" applyFill="1" applyBorder="1" applyAlignment="1">
      <alignment vertical="center" wrapText="1"/>
    </xf>
    <xf numFmtId="164" fontId="0" fillId="33" borderId="10" xfId="44" applyNumberFormat="1" applyFont="1" applyFill="1" applyBorder="1" applyAlignment="1">
      <alignment vertical="top"/>
    </xf>
    <xf numFmtId="164" fontId="0" fillId="33" borderId="10" xfId="44" applyNumberFormat="1" applyFont="1" applyFill="1" applyBorder="1" applyAlignment="1">
      <alignment/>
    </xf>
    <xf numFmtId="164" fontId="88" fillId="33" borderId="10" xfId="44" applyNumberFormat="1" applyFont="1" applyFill="1" applyBorder="1" applyAlignment="1">
      <alignment/>
    </xf>
    <xf numFmtId="164" fontId="0" fillId="0" borderId="10" xfId="44" applyNumberFormat="1" applyFont="1" applyBorder="1" applyAlignment="1">
      <alignment/>
    </xf>
    <xf numFmtId="164" fontId="0" fillId="33" borderId="0" xfId="44" applyNumberFormat="1" applyFont="1" applyFill="1" applyAlignment="1">
      <alignment/>
    </xf>
    <xf numFmtId="164" fontId="0" fillId="33" borderId="20" xfId="44" applyNumberFormat="1" applyFont="1" applyFill="1" applyBorder="1" applyAlignment="1">
      <alignment/>
    </xf>
    <xf numFmtId="164" fontId="0" fillId="33" borderId="0" xfId="44" applyNumberFormat="1" applyFont="1" applyFill="1" applyAlignment="1">
      <alignment vertical="top"/>
    </xf>
    <xf numFmtId="164" fontId="0" fillId="0" borderId="0" xfId="44" applyNumberFormat="1" applyFont="1" applyAlignment="1">
      <alignment/>
    </xf>
    <xf numFmtId="164" fontId="85" fillId="0" borderId="0" xfId="44" applyNumberFormat="1" applyFont="1" applyFill="1" applyBorder="1" applyAlignment="1">
      <alignment/>
    </xf>
    <xf numFmtId="164" fontId="0" fillId="0" borderId="0" xfId="44" applyNumberFormat="1" applyFont="1" applyBorder="1" applyAlignment="1">
      <alignment/>
    </xf>
    <xf numFmtId="164" fontId="7" fillId="36" borderId="13" xfId="0" applyNumberFormat="1" applyFont="1" applyFill="1" applyBorder="1" applyAlignment="1">
      <alignment vertical="center" wrapText="1"/>
    </xf>
    <xf numFmtId="164" fontId="0" fillId="33" borderId="10" xfId="0" applyNumberFormat="1" applyFill="1" applyBorder="1" applyAlignment="1">
      <alignment/>
    </xf>
    <xf numFmtId="164" fontId="0" fillId="0" borderId="10" xfId="0" applyNumberFormat="1" applyBorder="1" applyAlignment="1">
      <alignment/>
    </xf>
    <xf numFmtId="49" fontId="83" fillId="0" borderId="10" xfId="0" applyNumberFormat="1" applyFont="1" applyBorder="1" applyAlignment="1">
      <alignment horizontal="center"/>
    </xf>
    <xf numFmtId="174" fontId="83" fillId="33" borderId="11" xfId="44" applyNumberFormat="1" applyFont="1" applyFill="1" applyBorder="1" applyAlignment="1">
      <alignment vertical="top"/>
    </xf>
    <xf numFmtId="174" fontId="83" fillId="33" borderId="10" xfId="0" applyNumberFormat="1" applyFont="1" applyFill="1" applyBorder="1" applyAlignment="1">
      <alignment vertical="top"/>
    </xf>
    <xf numFmtId="0" fontId="85" fillId="33" borderId="11" xfId="0" applyFont="1" applyFill="1" applyBorder="1" applyAlignment="1">
      <alignment horizontal="center"/>
    </xf>
    <xf numFmtId="0" fontId="0" fillId="33" borderId="10" xfId="0" applyFont="1" applyFill="1" applyBorder="1" applyAlignment="1">
      <alignment horizontal="center" vertical="top"/>
    </xf>
    <xf numFmtId="0" fontId="0" fillId="34" borderId="10" xfId="0" applyFont="1" applyFill="1" applyBorder="1" applyAlignment="1">
      <alignment horizontal="center" vertical="top"/>
    </xf>
    <xf numFmtId="0" fontId="0" fillId="33" borderId="13" xfId="0" applyFont="1" applyFill="1" applyBorder="1" applyAlignment="1">
      <alignment horizontal="center" vertical="top"/>
    </xf>
    <xf numFmtId="174" fontId="0" fillId="33" borderId="13" xfId="44" applyNumberFormat="1" applyFont="1" applyFill="1" applyBorder="1" applyAlignment="1">
      <alignment vertical="top"/>
    </xf>
    <xf numFmtId="0" fontId="0" fillId="33" borderId="10" xfId="0" applyFont="1" applyFill="1" applyBorder="1" applyAlignment="1">
      <alignment/>
    </xf>
    <xf numFmtId="164" fontId="0" fillId="33" borderId="13" xfId="44" applyNumberFormat="1" applyFont="1" applyFill="1" applyBorder="1" applyAlignment="1">
      <alignment vertical="top"/>
    </xf>
    <xf numFmtId="0" fontId="0" fillId="34" borderId="10" xfId="0" applyFont="1" applyFill="1" applyBorder="1" applyAlignment="1">
      <alignment horizontal="center"/>
    </xf>
    <xf numFmtId="174" fontId="0" fillId="33" borderId="10" xfId="44" applyNumberFormat="1" applyFont="1" applyFill="1" applyBorder="1" applyAlignment="1">
      <alignment/>
    </xf>
    <xf numFmtId="0" fontId="0" fillId="33" borderId="22" xfId="0" applyFont="1" applyFill="1" applyBorder="1" applyAlignment="1">
      <alignment vertical="top"/>
    </xf>
    <xf numFmtId="174" fontId="0" fillId="33" borderId="10" xfId="44" applyNumberFormat="1" applyFont="1" applyFill="1" applyBorder="1" applyAlignment="1">
      <alignment vertical="top"/>
    </xf>
    <xf numFmtId="0" fontId="93" fillId="33" borderId="10" xfId="0" applyFont="1" applyFill="1" applyBorder="1" applyAlignment="1">
      <alignment vertical="top"/>
    </xf>
    <xf numFmtId="0" fontId="0" fillId="33" borderId="10" xfId="0" applyFont="1" applyFill="1" applyBorder="1" applyAlignment="1">
      <alignment vertical="top"/>
    </xf>
    <xf numFmtId="164" fontId="0" fillId="33" borderId="10" xfId="44" applyNumberFormat="1" applyFont="1" applyFill="1" applyBorder="1" applyAlignment="1">
      <alignment vertical="top"/>
    </xf>
    <xf numFmtId="0" fontId="0" fillId="33" borderId="10" xfId="0" applyFont="1" applyFill="1" applyBorder="1" applyAlignment="1">
      <alignment horizontal="center"/>
    </xf>
    <xf numFmtId="49" fontId="0" fillId="0" borderId="0" xfId="0" applyNumberFormat="1" applyFont="1" applyAlignment="1">
      <alignment horizontal="center"/>
    </xf>
    <xf numFmtId="49" fontId="94" fillId="37" borderId="13" xfId="0" applyNumberFormat="1" applyFont="1" applyFill="1" applyBorder="1" applyAlignment="1">
      <alignment horizontal="center" wrapText="1"/>
    </xf>
    <xf numFmtId="49" fontId="0" fillId="33" borderId="13" xfId="0" applyNumberFormat="1" applyFont="1" applyFill="1" applyBorder="1" applyAlignment="1">
      <alignment horizontal="center" vertical="top"/>
    </xf>
    <xf numFmtId="49" fontId="0" fillId="33" borderId="10" xfId="0" applyNumberFormat="1" applyFont="1" applyFill="1" applyBorder="1" applyAlignment="1">
      <alignment horizontal="center" vertical="top"/>
    </xf>
    <xf numFmtId="49" fontId="0" fillId="33" borderId="10" xfId="0" applyNumberFormat="1" applyFont="1" applyFill="1" applyBorder="1" applyAlignment="1">
      <alignment horizontal="center"/>
    </xf>
    <xf numFmtId="49" fontId="0" fillId="33" borderId="11" xfId="0" applyNumberFormat="1" applyFont="1" applyFill="1" applyBorder="1" applyAlignment="1">
      <alignment horizontal="center" vertical="top"/>
    </xf>
    <xf numFmtId="49" fontId="0" fillId="33" borderId="13" xfId="0" applyNumberFormat="1" applyFont="1" applyFill="1" applyBorder="1" applyAlignment="1">
      <alignment horizontal="center"/>
    </xf>
    <xf numFmtId="49" fontId="0" fillId="33" borderId="12" xfId="0" applyNumberFormat="1" applyFont="1" applyFill="1" applyBorder="1" applyAlignment="1">
      <alignment horizontal="center" vertical="top"/>
    </xf>
    <xf numFmtId="0" fontId="95" fillId="33" borderId="10" xfId="0" applyFont="1" applyFill="1" applyBorder="1" applyAlignment="1">
      <alignment horizontal="center"/>
    </xf>
    <xf numFmtId="49" fontId="0" fillId="0" borderId="11" xfId="0" applyNumberFormat="1" applyFont="1" applyBorder="1" applyAlignment="1">
      <alignment horizontal="center"/>
    </xf>
    <xf numFmtId="49" fontId="83" fillId="33" borderId="11" xfId="0" applyNumberFormat="1" applyFont="1" applyFill="1" applyBorder="1" applyAlignment="1">
      <alignment horizontal="center" vertical="top"/>
    </xf>
    <xf numFmtId="49" fontId="0" fillId="33" borderId="15" xfId="0" applyNumberFormat="1" applyFont="1" applyFill="1" applyBorder="1" applyAlignment="1">
      <alignment horizontal="center" vertical="top"/>
    </xf>
    <xf numFmtId="0" fontId="0" fillId="33" borderId="15" xfId="0" applyFont="1" applyFill="1" applyBorder="1" applyAlignment="1">
      <alignment horizontal="center" vertical="top"/>
    </xf>
    <xf numFmtId="0" fontId="0" fillId="33" borderId="14" xfId="0" applyFont="1" applyFill="1" applyBorder="1" applyAlignment="1">
      <alignment horizontal="center" vertical="top"/>
    </xf>
    <xf numFmtId="0" fontId="95" fillId="33" borderId="11" xfId="0" applyFont="1" applyFill="1" applyBorder="1" applyAlignment="1">
      <alignment horizontal="center"/>
    </xf>
    <xf numFmtId="49" fontId="0" fillId="33" borderId="18" xfId="0" applyNumberFormat="1" applyFont="1" applyFill="1" applyBorder="1" applyAlignment="1">
      <alignment horizontal="center" vertical="top"/>
    </xf>
    <xf numFmtId="49" fontId="0" fillId="33" borderId="19" xfId="0" applyNumberFormat="1" applyFont="1" applyFill="1" applyBorder="1" applyAlignment="1">
      <alignment horizontal="center" vertical="top"/>
    </xf>
    <xf numFmtId="49" fontId="0" fillId="0" borderId="10" xfId="0" applyNumberFormat="1" applyFont="1" applyBorder="1" applyAlignment="1">
      <alignment horizontal="center"/>
    </xf>
    <xf numFmtId="49" fontId="0" fillId="0" borderId="0" xfId="0" applyNumberFormat="1" applyFont="1" applyBorder="1" applyAlignment="1">
      <alignment horizontal="center"/>
    </xf>
    <xf numFmtId="49" fontId="0" fillId="0" borderId="0" xfId="0" applyNumberFormat="1" applyFont="1" applyAlignment="1">
      <alignment horizontal="left"/>
    </xf>
    <xf numFmtId="0" fontId="0" fillId="33" borderId="11" xfId="0" applyFont="1" applyFill="1" applyBorder="1" applyAlignment="1">
      <alignment horizontal="center" vertical="top"/>
    </xf>
    <xf numFmtId="49" fontId="0" fillId="33" borderId="11" xfId="0" applyNumberFormat="1" applyFont="1" applyFill="1" applyBorder="1" applyAlignment="1">
      <alignment horizontal="center"/>
    </xf>
    <xf numFmtId="49" fontId="0" fillId="35" borderId="0" xfId="0" applyNumberFormat="1" applyFont="1" applyFill="1" applyAlignment="1">
      <alignment horizontal="center"/>
    </xf>
    <xf numFmtId="49" fontId="0" fillId="38" borderId="0" xfId="0" applyNumberFormat="1" applyFont="1" applyFill="1" applyAlignment="1">
      <alignment horizontal="center"/>
    </xf>
    <xf numFmtId="0" fontId="94" fillId="37" borderId="13" xfId="0" applyFont="1" applyFill="1" applyBorder="1" applyAlignment="1">
      <alignment/>
    </xf>
    <xf numFmtId="0" fontId="0" fillId="33" borderId="13" xfId="0" applyFont="1" applyFill="1" applyBorder="1" applyAlignment="1">
      <alignment vertical="top"/>
    </xf>
    <xf numFmtId="0" fontId="0" fillId="33" borderId="10" xfId="0" applyFont="1" applyFill="1" applyBorder="1" applyAlignment="1">
      <alignment vertical="top" wrapText="1"/>
    </xf>
    <xf numFmtId="0" fontId="0" fillId="0" borderId="10" xfId="0" applyFont="1" applyBorder="1" applyAlignment="1">
      <alignment/>
    </xf>
    <xf numFmtId="0" fontId="0" fillId="33" borderId="11" xfId="0" applyFont="1" applyFill="1" applyBorder="1" applyAlignment="1">
      <alignment vertical="top"/>
    </xf>
    <xf numFmtId="0" fontId="0" fillId="33" borderId="18" xfId="0" applyFont="1" applyFill="1" applyBorder="1" applyAlignment="1">
      <alignment vertical="top"/>
    </xf>
    <xf numFmtId="0" fontId="0" fillId="33" borderId="12" xfId="0" applyFont="1" applyFill="1" applyBorder="1" applyAlignment="1">
      <alignment vertical="top"/>
    </xf>
    <xf numFmtId="0" fontId="0" fillId="33" borderId="11" xfId="0" applyFont="1" applyFill="1" applyBorder="1" applyAlignment="1">
      <alignment/>
    </xf>
    <xf numFmtId="0" fontId="0" fillId="33" borderId="13" xfId="0" applyFont="1" applyFill="1" applyBorder="1" applyAlignment="1">
      <alignment/>
    </xf>
    <xf numFmtId="0" fontId="83" fillId="0" borderId="10" xfId="0" applyFont="1" applyBorder="1" applyAlignment="1">
      <alignment/>
    </xf>
    <xf numFmtId="0" fontId="0" fillId="33" borderId="15" xfId="0" applyFont="1" applyFill="1" applyBorder="1" applyAlignment="1">
      <alignment vertical="top"/>
    </xf>
    <xf numFmtId="0" fontId="0" fillId="33" borderId="19" xfId="0" applyFont="1" applyFill="1" applyBorder="1" applyAlignment="1">
      <alignment/>
    </xf>
    <xf numFmtId="0" fontId="0" fillId="0" borderId="0" xfId="0" applyFont="1" applyBorder="1" applyAlignment="1">
      <alignment/>
    </xf>
    <xf numFmtId="0" fontId="0" fillId="0" borderId="0" xfId="0" applyFont="1" applyAlignment="1">
      <alignment/>
    </xf>
    <xf numFmtId="0" fontId="0" fillId="33" borderId="11" xfId="0" applyFont="1" applyFill="1" applyBorder="1" applyAlignment="1">
      <alignment horizontal="center"/>
    </xf>
    <xf numFmtId="174" fontId="0" fillId="33" borderId="22" xfId="44" applyNumberFormat="1" applyFont="1" applyFill="1" applyBorder="1" applyAlignment="1">
      <alignment vertical="top"/>
    </xf>
    <xf numFmtId="174" fontId="83" fillId="33" borderId="10" xfId="44" applyNumberFormat="1" applyFont="1" applyFill="1" applyBorder="1" applyAlignment="1">
      <alignment/>
    </xf>
    <xf numFmtId="174" fontId="0" fillId="33" borderId="11" xfId="44" applyNumberFormat="1" applyFont="1" applyFill="1" applyBorder="1" applyAlignment="1">
      <alignment vertical="top"/>
    </xf>
    <xf numFmtId="174" fontId="0" fillId="33" borderId="0" xfId="44" applyNumberFormat="1" applyFont="1" applyFill="1" applyAlignment="1">
      <alignment/>
    </xf>
    <xf numFmtId="174" fontId="0" fillId="33" borderId="12" xfId="44" applyNumberFormat="1" applyFont="1" applyFill="1" applyBorder="1" applyAlignment="1">
      <alignment vertical="top"/>
    </xf>
    <xf numFmtId="174" fontId="0" fillId="33" borderId="10" xfId="44" applyNumberFormat="1" applyFont="1" applyFill="1" applyBorder="1" applyAlignment="1">
      <alignment horizontal="right" vertical="top"/>
    </xf>
    <xf numFmtId="174" fontId="83" fillId="33" borderId="10" xfId="44" applyNumberFormat="1" applyFont="1" applyFill="1" applyBorder="1" applyAlignment="1">
      <alignment vertical="top"/>
    </xf>
    <xf numFmtId="174" fontId="0" fillId="0" borderId="10" xfId="44" applyNumberFormat="1" applyFont="1" applyBorder="1" applyAlignment="1">
      <alignment vertical="top"/>
    </xf>
    <xf numFmtId="174" fontId="0" fillId="33" borderId="0" xfId="44" applyNumberFormat="1" applyFont="1" applyFill="1" applyAlignment="1">
      <alignment vertical="top"/>
    </xf>
    <xf numFmtId="174" fontId="0" fillId="0" borderId="22" xfId="44" applyNumberFormat="1" applyFont="1" applyBorder="1" applyAlignment="1">
      <alignment vertical="top"/>
    </xf>
    <xf numFmtId="0" fontId="0" fillId="0" borderId="10" xfId="0" applyFont="1" applyBorder="1" applyAlignment="1">
      <alignment vertical="top"/>
    </xf>
    <xf numFmtId="0" fontId="0" fillId="0" borderId="27" xfId="0" applyFont="1" applyBorder="1" applyAlignment="1">
      <alignment vertical="top"/>
    </xf>
    <xf numFmtId="0" fontId="96" fillId="37" borderId="13" xfId="0" applyFont="1" applyFill="1" applyBorder="1" applyAlignment="1">
      <alignment wrapText="1"/>
    </xf>
    <xf numFmtId="0" fontId="93" fillId="33" borderId="13" xfId="0" applyFont="1" applyFill="1" applyBorder="1" applyAlignment="1">
      <alignment vertical="top" wrapText="1"/>
    </xf>
    <xf numFmtId="0" fontId="93" fillId="33" borderId="10" xfId="0" applyFont="1" applyFill="1" applyBorder="1" applyAlignment="1">
      <alignment vertical="top" wrapText="1"/>
    </xf>
    <xf numFmtId="0" fontId="93" fillId="33" borderId="0" xfId="0" applyFont="1" applyFill="1" applyAlignment="1">
      <alignment vertical="top" wrapText="1"/>
    </xf>
    <xf numFmtId="0" fontId="97" fillId="33" borderId="10" xfId="0" applyFont="1" applyFill="1" applyBorder="1" applyAlignment="1">
      <alignment wrapText="1"/>
    </xf>
    <xf numFmtId="0" fontId="93" fillId="33" borderId="10" xfId="0" applyFont="1" applyFill="1" applyBorder="1" applyAlignment="1">
      <alignment wrapText="1"/>
    </xf>
    <xf numFmtId="0" fontId="93" fillId="33" borderId="0" xfId="0" applyFont="1" applyFill="1" applyAlignment="1">
      <alignment wrapText="1"/>
    </xf>
    <xf numFmtId="0" fontId="93" fillId="0" borderId="10" xfId="0" applyFont="1" applyBorder="1" applyAlignment="1">
      <alignment wrapText="1"/>
    </xf>
    <xf numFmtId="0" fontId="93" fillId="33" borderId="11" xfId="0" applyFont="1" applyFill="1" applyBorder="1" applyAlignment="1">
      <alignment wrapText="1"/>
    </xf>
    <xf numFmtId="0" fontId="93" fillId="33" borderId="11" xfId="0" applyFont="1" applyFill="1" applyBorder="1" applyAlignment="1">
      <alignment vertical="top" wrapText="1"/>
    </xf>
    <xf numFmtId="0" fontId="0" fillId="33" borderId="27" xfId="0" applyFont="1" applyFill="1" applyBorder="1" applyAlignment="1">
      <alignment vertical="top"/>
    </xf>
    <xf numFmtId="0" fontId="0" fillId="33" borderId="26" xfId="0" applyFont="1" applyFill="1" applyBorder="1" applyAlignment="1">
      <alignment vertical="top"/>
    </xf>
    <xf numFmtId="164" fontId="86" fillId="19" borderId="13" xfId="44" applyNumberFormat="1" applyFont="1" applyFill="1" applyBorder="1" applyAlignment="1">
      <alignment vertical="center" wrapText="1"/>
    </xf>
    <xf numFmtId="49" fontId="0" fillId="33" borderId="10" xfId="0" applyNumberFormat="1" applyFont="1" applyFill="1" applyBorder="1" applyAlignment="1">
      <alignment horizontal="right" vertical="top"/>
    </xf>
    <xf numFmtId="0" fontId="0" fillId="33" borderId="10" xfId="0" applyFont="1" applyFill="1" applyBorder="1" applyAlignment="1">
      <alignment horizontal="right"/>
    </xf>
    <xf numFmtId="0" fontId="0" fillId="33" borderId="10" xfId="0" applyFont="1" applyFill="1" applyBorder="1" applyAlignment="1">
      <alignment horizontal="right" vertical="top"/>
    </xf>
    <xf numFmtId="49" fontId="0" fillId="33" borderId="10" xfId="0" applyNumberFormat="1" applyFont="1" applyFill="1" applyBorder="1" applyAlignment="1">
      <alignment horizontal="right"/>
    </xf>
    <xf numFmtId="49" fontId="0" fillId="34" borderId="10" xfId="0" applyNumberFormat="1" applyFont="1" applyFill="1" applyBorder="1" applyAlignment="1">
      <alignment horizontal="center" vertical="top"/>
    </xf>
    <xf numFmtId="9" fontId="0" fillId="34" borderId="10" xfId="0" applyNumberFormat="1" applyFont="1" applyFill="1" applyBorder="1" applyAlignment="1">
      <alignment horizontal="center" vertical="top"/>
    </xf>
    <xf numFmtId="9" fontId="0" fillId="33" borderId="10" xfId="0" applyNumberFormat="1" applyFont="1" applyFill="1" applyBorder="1" applyAlignment="1">
      <alignment horizontal="center" vertical="top"/>
    </xf>
    <xf numFmtId="174" fontId="0" fillId="33" borderId="10" xfId="44" applyNumberFormat="1" applyFont="1" applyFill="1" applyBorder="1" applyAlignment="1">
      <alignment vertical="top" wrapText="1"/>
    </xf>
    <xf numFmtId="0" fontId="0" fillId="33" borderId="10" xfId="0" applyFont="1" applyFill="1" applyBorder="1" applyAlignment="1">
      <alignment vertical="top"/>
    </xf>
    <xf numFmtId="5" fontId="0" fillId="33" borderId="10" xfId="44" applyNumberFormat="1" applyFont="1" applyFill="1" applyBorder="1" applyAlignment="1">
      <alignment vertical="top"/>
    </xf>
    <xf numFmtId="0" fontId="0" fillId="33" borderId="10" xfId="0" applyFont="1" applyFill="1" applyBorder="1" applyAlignment="1">
      <alignment wrapText="1"/>
    </xf>
    <xf numFmtId="5" fontId="0" fillId="33" borderId="13" xfId="44" applyNumberFormat="1" applyFont="1" applyFill="1" applyBorder="1" applyAlignment="1">
      <alignment vertical="top"/>
    </xf>
    <xf numFmtId="0" fontId="98" fillId="0" borderId="10" xfId="0" applyFont="1" applyBorder="1" applyAlignment="1">
      <alignment horizontal="left" indent="8"/>
    </xf>
    <xf numFmtId="0" fontId="93" fillId="0" borderId="10" xfId="0" applyFont="1" applyFill="1" applyBorder="1" applyAlignment="1">
      <alignment wrapText="1"/>
    </xf>
    <xf numFmtId="0" fontId="85" fillId="34" borderId="10" xfId="0" applyFont="1" applyFill="1" applyBorder="1" applyAlignment="1">
      <alignment vertical="top" wrapText="1"/>
    </xf>
    <xf numFmtId="0" fontId="93" fillId="34" borderId="10" xfId="0" applyFont="1" applyFill="1" applyBorder="1" applyAlignment="1">
      <alignment vertical="top" wrapText="1"/>
    </xf>
    <xf numFmtId="0" fontId="93" fillId="35" borderId="10" xfId="0" applyFont="1" applyFill="1" applyBorder="1" applyAlignment="1">
      <alignment wrapText="1"/>
    </xf>
    <xf numFmtId="174" fontId="0" fillId="0" borderId="0" xfId="44" applyNumberFormat="1" applyFont="1" applyAlignment="1">
      <alignment/>
    </xf>
    <xf numFmtId="174" fontId="0" fillId="0" borderId="0" xfId="44" applyNumberFormat="1" applyFont="1" applyBorder="1" applyAlignment="1">
      <alignment/>
    </xf>
    <xf numFmtId="164" fontId="85" fillId="0" borderId="0" xfId="0" applyNumberFormat="1" applyFont="1" applyAlignment="1">
      <alignment/>
    </xf>
    <xf numFmtId="0" fontId="85" fillId="0" borderId="10" xfId="0" applyFont="1" applyFill="1" applyBorder="1" applyAlignment="1">
      <alignment wrapText="1"/>
    </xf>
    <xf numFmtId="0" fontId="0" fillId="0" borderId="10" xfId="0" applyFont="1" applyFill="1" applyBorder="1" applyAlignment="1">
      <alignment/>
    </xf>
    <xf numFmtId="0" fontId="0" fillId="0" borderId="10" xfId="0" applyFont="1" applyBorder="1" applyAlignment="1">
      <alignment horizontal="center"/>
    </xf>
    <xf numFmtId="0" fontId="0" fillId="0" borderId="13" xfId="0" applyFont="1" applyBorder="1" applyAlignment="1">
      <alignment horizontal="center"/>
    </xf>
    <xf numFmtId="0" fontId="0" fillId="0" borderId="10" xfId="0" applyFont="1" applyFill="1" applyBorder="1" applyAlignment="1">
      <alignment horizontal="center"/>
    </xf>
    <xf numFmtId="0" fontId="0" fillId="0" borderId="12" xfId="0" applyFont="1" applyBorder="1" applyAlignment="1">
      <alignment horizontal="center"/>
    </xf>
    <xf numFmtId="0" fontId="0" fillId="33" borderId="12" xfId="0" applyFont="1" applyFill="1" applyBorder="1" applyAlignment="1">
      <alignment/>
    </xf>
    <xf numFmtId="0" fontId="0" fillId="0" borderId="11" xfId="0" applyFont="1" applyBorder="1" applyAlignment="1">
      <alignment horizontal="center"/>
    </xf>
    <xf numFmtId="9" fontId="0" fillId="0" borderId="10" xfId="59" applyFont="1" applyBorder="1" applyAlignment="1">
      <alignment/>
    </xf>
    <xf numFmtId="164" fontId="0" fillId="0" borderId="10" xfId="0" applyNumberFormat="1" applyFont="1" applyBorder="1" applyAlignment="1">
      <alignment/>
    </xf>
    <xf numFmtId="0" fontId="0" fillId="0" borderId="10" xfId="0" applyFont="1" applyBorder="1" applyAlignment="1">
      <alignment/>
    </xf>
    <xf numFmtId="164" fontId="0" fillId="33" borderId="10" xfId="0" applyNumberFormat="1" applyFont="1" applyFill="1" applyBorder="1" applyAlignment="1">
      <alignment/>
    </xf>
    <xf numFmtId="164" fontId="0" fillId="0" borderId="12" xfId="44" applyNumberFormat="1" applyFont="1" applyBorder="1" applyAlignment="1">
      <alignment/>
    </xf>
    <xf numFmtId="174" fontId="0" fillId="0" borderId="11" xfId="44" applyNumberFormat="1" applyFont="1" applyBorder="1" applyAlignment="1">
      <alignment/>
    </xf>
    <xf numFmtId="164" fontId="0" fillId="0" borderId="11" xfId="44" applyNumberFormat="1" applyFont="1" applyBorder="1" applyAlignment="1">
      <alignment/>
    </xf>
    <xf numFmtId="0" fontId="0" fillId="33" borderId="11" xfId="0" applyFont="1" applyFill="1" applyBorder="1" applyAlignment="1">
      <alignment/>
    </xf>
    <xf numFmtId="174" fontId="0" fillId="0" borderId="22" xfId="44" applyNumberFormat="1" applyFont="1" applyBorder="1" applyAlignment="1">
      <alignment/>
    </xf>
    <xf numFmtId="164" fontId="0" fillId="0" borderId="22" xfId="44" applyNumberFormat="1" applyFont="1" applyBorder="1" applyAlignment="1">
      <alignment/>
    </xf>
    <xf numFmtId="0" fontId="0" fillId="33" borderId="10" xfId="0" applyFont="1" applyFill="1" applyBorder="1" applyAlignment="1">
      <alignment/>
    </xf>
    <xf numFmtId="174" fontId="0" fillId="0" borderId="10" xfId="44" applyNumberFormat="1" applyFont="1" applyFill="1" applyBorder="1" applyAlignment="1">
      <alignment/>
    </xf>
    <xf numFmtId="0" fontId="0" fillId="0" borderId="11" xfId="0" applyFont="1" applyBorder="1" applyAlignment="1">
      <alignment/>
    </xf>
    <xf numFmtId="164" fontId="83" fillId="0" borderId="10" xfId="0" applyNumberFormat="1" applyFont="1" applyBorder="1" applyAlignment="1">
      <alignment/>
    </xf>
    <xf numFmtId="174" fontId="0" fillId="33" borderId="12" xfId="44" applyNumberFormat="1" applyFont="1" applyFill="1" applyBorder="1" applyAlignment="1">
      <alignment/>
    </xf>
    <xf numFmtId="49" fontId="86" fillId="33" borderId="10" xfId="0" applyNumberFormat="1" applyFont="1" applyFill="1" applyBorder="1" applyAlignment="1">
      <alignment horizontal="right"/>
    </xf>
    <xf numFmtId="49" fontId="86" fillId="33" borderId="10" xfId="0" applyNumberFormat="1" applyFont="1" applyFill="1" applyBorder="1" applyAlignment="1">
      <alignment horizontal="center" vertical="top"/>
    </xf>
    <xf numFmtId="9" fontId="86" fillId="19" borderId="13" xfId="59" applyFont="1" applyFill="1" applyBorder="1" applyAlignment="1">
      <alignment horizontal="center" vertical="center" wrapText="1"/>
    </xf>
    <xf numFmtId="174" fontId="86" fillId="19" borderId="13" xfId="44" applyNumberFormat="1" applyFont="1" applyFill="1" applyBorder="1" applyAlignment="1">
      <alignment horizontal="center" vertical="center" wrapText="1"/>
    </xf>
    <xf numFmtId="0" fontId="0" fillId="0" borderId="10" xfId="0" applyFont="1" applyBorder="1" applyAlignment="1">
      <alignment horizontal="right"/>
    </xf>
    <xf numFmtId="0" fontId="93" fillId="0" borderId="10" xfId="0" applyFont="1" applyBorder="1" applyAlignment="1">
      <alignment/>
    </xf>
    <xf numFmtId="9" fontId="0" fillId="0" borderId="10" xfId="59" applyFont="1" applyFill="1" applyBorder="1" applyAlignment="1">
      <alignment/>
    </xf>
    <xf numFmtId="0" fontId="0" fillId="0" borderId="10" xfId="0" applyFont="1" applyBorder="1" applyAlignment="1">
      <alignment/>
    </xf>
    <xf numFmtId="174" fontId="83" fillId="0" borderId="10" xfId="44" applyNumberFormat="1" applyFont="1" applyBorder="1" applyAlignment="1">
      <alignment/>
    </xf>
    <xf numFmtId="0" fontId="6" fillId="35" borderId="10" xfId="0" applyFont="1" applyFill="1" applyBorder="1" applyAlignment="1">
      <alignment horizontal="left" vertical="top" wrapText="1"/>
    </xf>
    <xf numFmtId="0" fontId="91" fillId="35" borderId="10" xfId="0" applyFont="1" applyFill="1" applyBorder="1" applyAlignment="1">
      <alignment wrapText="1"/>
    </xf>
    <xf numFmtId="0" fontId="93" fillId="35" borderId="10" xfId="0" applyFont="1" applyFill="1" applyBorder="1" applyAlignment="1">
      <alignment horizontal="left" vertical="top" wrapText="1"/>
    </xf>
    <xf numFmtId="0" fontId="93" fillId="35" borderId="10" xfId="0" applyFont="1" applyFill="1" applyBorder="1" applyAlignment="1">
      <alignment vertical="top" wrapText="1"/>
    </xf>
    <xf numFmtId="0" fontId="93" fillId="35" borderId="10" xfId="0" applyFont="1" applyFill="1" applyBorder="1" applyAlignment="1">
      <alignment horizontal="left" wrapText="1"/>
    </xf>
    <xf numFmtId="0" fontId="91" fillId="35" borderId="10" xfId="0" applyFont="1" applyFill="1" applyBorder="1" applyAlignment="1">
      <alignment vertical="top" wrapText="1"/>
    </xf>
    <xf numFmtId="0" fontId="93" fillId="34" borderId="10" xfId="0" applyFont="1" applyFill="1" applyBorder="1" applyAlignment="1">
      <alignment horizontal="left" vertical="top" wrapText="1"/>
    </xf>
    <xf numFmtId="49" fontId="0" fillId="33" borderId="10" xfId="0" applyNumberFormat="1" applyFill="1" applyBorder="1" applyAlignment="1">
      <alignment horizontal="center" vertical="top"/>
    </xf>
    <xf numFmtId="49" fontId="0" fillId="34" borderId="10" xfId="0" applyNumberFormat="1" applyFill="1" applyBorder="1" applyAlignment="1">
      <alignment horizontal="center" vertical="top"/>
    </xf>
    <xf numFmtId="49" fontId="0" fillId="34" borderId="10" xfId="0" applyNumberFormat="1" applyFill="1" applyBorder="1" applyAlignment="1">
      <alignment horizontal="center" vertical="top" wrapText="1"/>
    </xf>
    <xf numFmtId="174" fontId="0" fillId="33" borderId="11" xfId="44" applyNumberFormat="1" applyFont="1" applyFill="1" applyBorder="1" applyAlignment="1">
      <alignment/>
    </xf>
    <xf numFmtId="0" fontId="99" fillId="0" borderId="10" xfId="0" applyFont="1" applyBorder="1" applyAlignment="1">
      <alignment/>
    </xf>
    <xf numFmtId="0" fontId="99" fillId="0" borderId="10" xfId="0" applyFont="1" applyBorder="1" applyAlignment="1">
      <alignment wrapText="1"/>
    </xf>
    <xf numFmtId="174" fontId="83" fillId="33" borderId="18" xfId="44" applyNumberFormat="1" applyFont="1" applyFill="1" applyBorder="1" applyAlignment="1">
      <alignment vertical="top"/>
    </xf>
    <xf numFmtId="0" fontId="91" fillId="33" borderId="18" xfId="0" applyFont="1" applyFill="1" applyBorder="1" applyAlignment="1">
      <alignment wrapText="1"/>
    </xf>
    <xf numFmtId="0" fontId="0" fillId="34" borderId="10" xfId="0" applyFill="1" applyBorder="1" applyAlignment="1">
      <alignment horizontal="center" vertical="top"/>
    </xf>
    <xf numFmtId="0" fontId="0" fillId="0" borderId="0" xfId="0" applyAlignment="1">
      <alignment wrapText="1"/>
    </xf>
    <xf numFmtId="0" fontId="0" fillId="34" borderId="10" xfId="0" applyFill="1" applyBorder="1" applyAlignment="1">
      <alignment horizontal="center"/>
    </xf>
    <xf numFmtId="0" fontId="94" fillId="37" borderId="13" xfId="0" applyFont="1" applyFill="1" applyBorder="1" applyAlignment="1">
      <alignment vertical="center" textRotation="180"/>
    </xf>
    <xf numFmtId="0" fontId="6" fillId="35" borderId="10" xfId="0" applyFont="1" applyFill="1" applyBorder="1" applyAlignment="1">
      <alignment vertical="top" wrapText="1"/>
    </xf>
    <xf numFmtId="0" fontId="97" fillId="35" borderId="10" xfId="0" applyFont="1" applyFill="1" applyBorder="1" applyAlignment="1">
      <alignment horizontal="left" wrapText="1"/>
    </xf>
    <xf numFmtId="0" fontId="93" fillId="33" borderId="10" xfId="0" applyFont="1" applyFill="1" applyBorder="1" applyAlignment="1">
      <alignment/>
    </xf>
    <xf numFmtId="164" fontId="7" fillId="11" borderId="30" xfId="0" applyNumberFormat="1" applyFont="1" applyFill="1" applyBorder="1" applyAlignment="1">
      <alignment vertical="center" wrapText="1"/>
    </xf>
    <xf numFmtId="164" fontId="100" fillId="11" borderId="10" xfId="0" applyNumberFormat="1" applyFont="1" applyFill="1" applyBorder="1" applyAlignment="1">
      <alignment vertical="center"/>
    </xf>
    <xf numFmtId="6" fontId="85" fillId="0" borderId="10" xfId="0" applyNumberFormat="1" applyFont="1" applyBorder="1" applyAlignment="1">
      <alignment/>
    </xf>
    <xf numFmtId="174" fontId="101" fillId="33" borderId="10" xfId="44" applyNumberFormat="1" applyFont="1" applyFill="1" applyBorder="1" applyAlignment="1">
      <alignment vertical="top"/>
    </xf>
    <xf numFmtId="0" fontId="101" fillId="33" borderId="10" xfId="0" applyFont="1" applyFill="1" applyBorder="1" applyAlignment="1">
      <alignment vertical="top"/>
    </xf>
    <xf numFmtId="164" fontId="101" fillId="33" borderId="10" xfId="44" applyNumberFormat="1" applyFont="1" applyFill="1" applyBorder="1" applyAlignment="1">
      <alignment vertical="top"/>
    </xf>
    <xf numFmtId="174" fontId="101" fillId="0" borderId="10" xfId="44" applyNumberFormat="1" applyFont="1" applyBorder="1" applyAlignment="1">
      <alignment vertical="top"/>
    </xf>
    <xf numFmtId="164" fontId="101" fillId="0" borderId="10" xfId="44" applyNumberFormat="1" applyFont="1" applyBorder="1" applyAlignment="1">
      <alignment vertical="top"/>
    </xf>
    <xf numFmtId="164" fontId="101" fillId="33" borderId="22" xfId="44" applyNumberFormat="1" applyFont="1" applyFill="1" applyBorder="1" applyAlignment="1">
      <alignment vertical="top"/>
    </xf>
    <xf numFmtId="174" fontId="101" fillId="33" borderId="11" xfId="44" applyNumberFormat="1" applyFont="1" applyFill="1" applyBorder="1" applyAlignment="1">
      <alignment vertical="top"/>
    </xf>
    <xf numFmtId="164" fontId="101" fillId="33" borderId="11" xfId="44" applyNumberFormat="1" applyFont="1" applyFill="1" applyBorder="1" applyAlignment="1">
      <alignment vertical="top"/>
    </xf>
    <xf numFmtId="0" fontId="101" fillId="33" borderId="11" xfId="0" applyFont="1" applyFill="1" applyBorder="1" applyAlignment="1">
      <alignment vertical="top"/>
    </xf>
    <xf numFmtId="37" fontId="101" fillId="33" borderId="10" xfId="0" applyNumberFormat="1" applyFont="1" applyFill="1" applyBorder="1" applyAlignment="1">
      <alignment vertical="top"/>
    </xf>
    <xf numFmtId="164" fontId="101" fillId="33" borderId="13" xfId="44" applyNumberFormat="1" applyFont="1" applyFill="1" applyBorder="1" applyAlignment="1">
      <alignment vertical="top"/>
    </xf>
    <xf numFmtId="174" fontId="101" fillId="33" borderId="10" xfId="44" applyNumberFormat="1" applyFont="1" applyFill="1" applyBorder="1" applyAlignment="1">
      <alignment vertical="top" wrapText="1"/>
    </xf>
    <xf numFmtId="174" fontId="101" fillId="33" borderId="13" xfId="44" applyNumberFormat="1" applyFont="1" applyFill="1" applyBorder="1" applyAlignment="1">
      <alignment vertical="top"/>
    </xf>
    <xf numFmtId="174" fontId="101" fillId="33" borderId="10" xfId="44" applyNumberFormat="1" applyFont="1" applyFill="1" applyBorder="1" applyAlignment="1">
      <alignment horizontal="right" vertical="top"/>
    </xf>
    <xf numFmtId="0" fontId="101" fillId="34" borderId="10" xfId="0" applyFont="1" applyFill="1" applyBorder="1" applyAlignment="1">
      <alignment horizontal="center" vertical="top" wrapText="1"/>
    </xf>
    <xf numFmtId="0" fontId="101" fillId="34" borderId="10" xfId="0" applyFont="1" applyFill="1" applyBorder="1" applyAlignment="1">
      <alignment horizontal="center" vertical="top"/>
    </xf>
    <xf numFmtId="0" fontId="101" fillId="33" borderId="10" xfId="0" applyFont="1" applyFill="1" applyBorder="1" applyAlignment="1">
      <alignment horizontal="center" vertical="top"/>
    </xf>
    <xf numFmtId="0" fontId="101" fillId="34" borderId="13" xfId="0" applyFont="1" applyFill="1" applyBorder="1" applyAlignment="1">
      <alignment horizontal="center" vertical="top"/>
    </xf>
    <xf numFmtId="0" fontId="101" fillId="33" borderId="13" xfId="0" applyFont="1" applyFill="1" applyBorder="1" applyAlignment="1">
      <alignment horizontal="center" vertical="top"/>
    </xf>
    <xf numFmtId="0" fontId="101" fillId="34" borderId="10" xfId="0" applyFont="1" applyFill="1" applyBorder="1" applyAlignment="1">
      <alignment horizontal="center"/>
    </xf>
    <xf numFmtId="0" fontId="101" fillId="33" borderId="10" xfId="0" applyFont="1" applyFill="1" applyBorder="1" applyAlignment="1">
      <alignment horizontal="center"/>
    </xf>
    <xf numFmtId="0" fontId="101" fillId="33" borderId="11" xfId="0" applyFont="1" applyFill="1" applyBorder="1" applyAlignment="1">
      <alignment horizontal="center" vertical="top"/>
    </xf>
    <xf numFmtId="0" fontId="101" fillId="34" borderId="11" xfId="0" applyFont="1" applyFill="1" applyBorder="1" applyAlignment="1">
      <alignment horizontal="center"/>
    </xf>
    <xf numFmtId="0" fontId="101" fillId="33" borderId="22" xfId="0" applyFont="1" applyFill="1" applyBorder="1" applyAlignment="1">
      <alignment horizontal="center" vertical="top"/>
    </xf>
    <xf numFmtId="0" fontId="101" fillId="34" borderId="11" xfId="0" applyFont="1" applyFill="1" applyBorder="1" applyAlignment="1">
      <alignment horizontal="center" vertical="top"/>
    </xf>
    <xf numFmtId="0" fontId="102" fillId="35" borderId="13" xfId="0" applyFont="1" applyFill="1" applyBorder="1" applyAlignment="1">
      <alignment vertical="top" wrapText="1"/>
    </xf>
    <xf numFmtId="174" fontId="0" fillId="33" borderId="10" xfId="44" applyNumberFormat="1" applyFont="1" applyFill="1" applyBorder="1" applyAlignment="1">
      <alignment vertical="top"/>
    </xf>
    <xf numFmtId="164" fontId="16" fillId="33" borderId="10" xfId="44" applyNumberFormat="1" applyFont="1" applyFill="1" applyBorder="1" applyAlignment="1">
      <alignment vertical="top"/>
    </xf>
    <xf numFmtId="174" fontId="56" fillId="33" borderId="10" xfId="44" applyNumberFormat="1" applyFont="1" applyFill="1" applyBorder="1" applyAlignment="1">
      <alignment vertical="top"/>
    </xf>
    <xf numFmtId="174" fontId="16" fillId="33" borderId="10" xfId="44" applyNumberFormat="1" applyFont="1" applyFill="1" applyBorder="1" applyAlignment="1">
      <alignment vertical="top"/>
    </xf>
    <xf numFmtId="49" fontId="16" fillId="33" borderId="10" xfId="0" applyNumberFormat="1" applyFont="1" applyFill="1" applyBorder="1" applyAlignment="1">
      <alignment horizontal="center" vertical="top"/>
    </xf>
    <xf numFmtId="174" fontId="0" fillId="33" borderId="10" xfId="44" applyNumberFormat="1" applyFont="1" applyFill="1" applyBorder="1" applyAlignment="1">
      <alignment vertical="top"/>
    </xf>
    <xf numFmtId="174" fontId="0" fillId="33" borderId="0" xfId="44" applyNumberFormat="1" applyFont="1" applyFill="1" applyAlignment="1">
      <alignment vertical="top"/>
    </xf>
    <xf numFmtId="174" fontId="0" fillId="33" borderId="10" xfId="44" applyNumberFormat="1" applyFont="1" applyFill="1" applyBorder="1" applyAlignment="1">
      <alignment/>
    </xf>
    <xf numFmtId="174" fontId="0" fillId="33" borderId="0" xfId="44" applyNumberFormat="1" applyFont="1" applyFill="1" applyAlignment="1">
      <alignment/>
    </xf>
    <xf numFmtId="174" fontId="0" fillId="33" borderId="11" xfId="44" applyNumberFormat="1" applyFont="1" applyFill="1" applyBorder="1" applyAlignment="1">
      <alignment vertical="top"/>
    </xf>
    <xf numFmtId="174" fontId="0" fillId="0" borderId="0" xfId="44" applyNumberFormat="1" applyFont="1" applyAlignment="1">
      <alignment/>
    </xf>
    <xf numFmtId="174" fontId="0" fillId="0" borderId="0" xfId="44" applyNumberFormat="1" applyFont="1" applyBorder="1" applyAlignment="1">
      <alignment/>
    </xf>
    <xf numFmtId="0" fontId="0" fillId="33" borderId="30" xfId="0" applyFill="1" applyBorder="1" applyAlignment="1">
      <alignment/>
    </xf>
    <xf numFmtId="0" fontId="93" fillId="35" borderId="0" xfId="0" applyFont="1" applyFill="1" applyAlignment="1">
      <alignment vertical="top" wrapText="1"/>
    </xf>
    <xf numFmtId="0" fontId="93" fillId="35" borderId="11" xfId="0" applyFont="1" applyFill="1" applyBorder="1" applyAlignment="1">
      <alignment vertical="top" wrapText="1"/>
    </xf>
    <xf numFmtId="0" fontId="93" fillId="35" borderId="10" xfId="0" applyNumberFormat="1" applyFont="1" applyFill="1" applyBorder="1" applyAlignment="1">
      <alignment vertical="top" wrapText="1"/>
    </xf>
    <xf numFmtId="0" fontId="93" fillId="35" borderId="13" xfId="0" applyFont="1" applyFill="1" applyBorder="1" applyAlignment="1">
      <alignment vertical="top" wrapText="1"/>
    </xf>
    <xf numFmtId="174" fontId="0" fillId="0" borderId="10" xfId="44" applyNumberFormat="1" applyFont="1" applyBorder="1" applyAlignment="1">
      <alignment/>
    </xf>
    <xf numFmtId="0" fontId="0" fillId="35" borderId="10" xfId="0" applyFill="1" applyBorder="1" applyAlignment="1">
      <alignment horizontal="center"/>
    </xf>
    <xf numFmtId="49" fontId="83" fillId="35" borderId="10" xfId="0" applyNumberFormat="1" applyFont="1" applyFill="1" applyBorder="1" applyAlignment="1">
      <alignment horizontal="center" vertical="top" wrapText="1"/>
    </xf>
    <xf numFmtId="0" fontId="0" fillId="35" borderId="10" xfId="0" applyFont="1" applyFill="1" applyBorder="1" applyAlignment="1">
      <alignment vertical="top" wrapText="1"/>
    </xf>
    <xf numFmtId="0" fontId="0" fillId="35" borderId="10" xfId="0" applyFont="1" applyFill="1" applyBorder="1" applyAlignment="1">
      <alignment wrapText="1"/>
    </xf>
    <xf numFmtId="0" fontId="9" fillId="6" borderId="22" xfId="0" applyFont="1" applyFill="1" applyBorder="1" applyAlignment="1">
      <alignment horizontal="center" vertical="center" wrapText="1"/>
    </xf>
    <xf numFmtId="164" fontId="0" fillId="0" borderId="10" xfId="44" applyNumberFormat="1" applyFont="1" applyBorder="1" applyAlignment="1">
      <alignment/>
    </xf>
    <xf numFmtId="49" fontId="88" fillId="35" borderId="10" xfId="0" applyNumberFormat="1" applyFont="1" applyFill="1" applyBorder="1" applyAlignment="1">
      <alignment horizontal="center" vertical="top" wrapText="1"/>
    </xf>
    <xf numFmtId="0" fontId="0" fillId="0" borderId="10" xfId="0" applyFont="1" applyBorder="1" applyAlignment="1">
      <alignment horizontal="center" vertical="center"/>
    </xf>
    <xf numFmtId="164" fontId="7" fillId="11" borderId="13" xfId="44" applyNumberFormat="1" applyFont="1" applyFill="1" applyBorder="1" applyAlignment="1">
      <alignment vertical="center" wrapText="1"/>
    </xf>
    <xf numFmtId="0" fontId="103" fillId="0" borderId="22" xfId="0" applyFont="1" applyBorder="1" applyAlignment="1">
      <alignment/>
    </xf>
    <xf numFmtId="0" fontId="101" fillId="35" borderId="10" xfId="0" applyFont="1" applyFill="1" applyBorder="1" applyAlignment="1">
      <alignment/>
    </xf>
    <xf numFmtId="0" fontId="102" fillId="0" borderId="10" xfId="0" applyFont="1" applyBorder="1" applyAlignment="1">
      <alignment/>
    </xf>
    <xf numFmtId="0" fontId="0" fillId="34" borderId="10" xfId="0" applyFill="1" applyBorder="1" applyAlignment="1">
      <alignment horizontal="center" vertical="center"/>
    </xf>
    <xf numFmtId="0" fontId="0" fillId="34" borderId="10" xfId="0" applyFill="1" applyBorder="1" applyAlignment="1">
      <alignment horizontal="center" vertical="center" wrapText="1"/>
    </xf>
    <xf numFmtId="0" fontId="101" fillId="34" borderId="10" xfId="0" applyFont="1" applyFill="1" applyBorder="1" applyAlignment="1">
      <alignment horizontal="center" wrapText="1"/>
    </xf>
    <xf numFmtId="164" fontId="101" fillId="33" borderId="10" xfId="44" applyNumberFormat="1" applyFont="1" applyFill="1" applyBorder="1" applyAlignment="1">
      <alignment/>
    </xf>
    <xf numFmtId="0" fontId="101" fillId="34" borderId="10" xfId="0" applyFont="1" applyFill="1" applyBorder="1" applyAlignment="1">
      <alignment horizontal="center" vertical="center" wrapText="1"/>
    </xf>
    <xf numFmtId="0" fontId="101" fillId="0" borderId="10" xfId="0" applyFont="1" applyBorder="1" applyAlignment="1">
      <alignment horizontal="center" vertical="center"/>
    </xf>
    <xf numFmtId="0" fontId="101" fillId="0" borderId="10" xfId="0" applyFont="1" applyBorder="1" applyAlignment="1">
      <alignment horizontal="center"/>
    </xf>
    <xf numFmtId="0" fontId="92" fillId="34" borderId="13" xfId="0" applyFont="1" applyFill="1" applyBorder="1" applyAlignment="1">
      <alignment horizontal="left" vertical="center" wrapText="1"/>
    </xf>
    <xf numFmtId="0" fontId="92" fillId="34" borderId="13" xfId="0" applyFont="1" applyFill="1" applyBorder="1" applyAlignment="1">
      <alignment horizontal="center" vertical="center" wrapText="1"/>
    </xf>
    <xf numFmtId="0" fontId="0" fillId="34" borderId="10" xfId="0" applyFont="1" applyFill="1" applyBorder="1" applyAlignment="1">
      <alignment horizontal="center" vertical="center"/>
    </xf>
    <xf numFmtId="0" fontId="0" fillId="34" borderId="10" xfId="0" applyFont="1" applyFill="1" applyBorder="1" applyAlignment="1">
      <alignment horizontal="center" vertical="center" wrapText="1"/>
    </xf>
    <xf numFmtId="0" fontId="101" fillId="34" borderId="10" xfId="0" applyFont="1" applyFill="1" applyBorder="1" applyAlignment="1">
      <alignment horizontal="center" vertical="center"/>
    </xf>
    <xf numFmtId="0" fontId="101" fillId="33" borderId="10" xfId="0" applyFont="1" applyFill="1" applyBorder="1" applyAlignment="1">
      <alignment horizontal="center" vertical="center"/>
    </xf>
    <xf numFmtId="0" fontId="101" fillId="34" borderId="10" xfId="0" applyFont="1" applyFill="1" applyBorder="1" applyAlignment="1">
      <alignment vertical="center" wrapText="1"/>
    </xf>
    <xf numFmtId="9" fontId="101" fillId="34" borderId="10" xfId="0" applyNumberFormat="1" applyFont="1" applyFill="1" applyBorder="1" applyAlignment="1">
      <alignment horizontal="center" vertical="center"/>
    </xf>
    <xf numFmtId="0" fontId="101" fillId="33" borderId="10" xfId="0" applyFont="1" applyFill="1" applyBorder="1" applyAlignment="1">
      <alignment vertical="center"/>
    </xf>
    <xf numFmtId="0" fontId="14" fillId="34" borderId="14" xfId="0" applyFont="1" applyFill="1" applyBorder="1" applyAlignment="1">
      <alignment horizontal="center" vertical="center" wrapText="1"/>
    </xf>
    <xf numFmtId="0" fontId="94" fillId="34" borderId="30" xfId="0" applyFont="1" applyFill="1" applyBorder="1" applyAlignment="1">
      <alignment horizontal="left" vertical="center" wrapText="1"/>
    </xf>
    <xf numFmtId="0" fontId="94" fillId="34" borderId="30" xfId="0" applyFont="1" applyFill="1" applyBorder="1" applyAlignment="1">
      <alignment horizontal="center" vertical="center" wrapText="1"/>
    </xf>
    <xf numFmtId="0" fontId="12" fillId="34" borderId="14" xfId="0" applyFont="1" applyFill="1" applyBorder="1" applyAlignment="1">
      <alignment horizontal="center" vertical="center" wrapText="1"/>
    </xf>
    <xf numFmtId="0" fontId="0" fillId="0" borderId="10" xfId="0" applyFont="1" applyBorder="1" applyAlignment="1">
      <alignment horizontal="center" vertical="center" wrapText="1"/>
    </xf>
    <xf numFmtId="174" fontId="0" fillId="0" borderId="10" xfId="44" applyNumberFormat="1" applyFont="1" applyBorder="1" applyAlignment="1">
      <alignment/>
    </xf>
    <xf numFmtId="174" fontId="0" fillId="0" borderId="12" xfId="44" applyNumberFormat="1" applyFont="1" applyBorder="1" applyAlignment="1">
      <alignment/>
    </xf>
    <xf numFmtId="174" fontId="0" fillId="33" borderId="11" xfId="44" applyNumberFormat="1" applyFont="1" applyFill="1" applyBorder="1" applyAlignment="1">
      <alignment/>
    </xf>
    <xf numFmtId="174" fontId="0" fillId="33" borderId="10" xfId="44" applyNumberFormat="1" applyFont="1" applyFill="1" applyBorder="1" applyAlignment="1">
      <alignment/>
    </xf>
    <xf numFmtId="0" fontId="104" fillId="34" borderId="30" xfId="0" applyFont="1" applyFill="1" applyBorder="1" applyAlignment="1">
      <alignment horizontal="left" vertical="center" wrapText="1"/>
    </xf>
    <xf numFmtId="0" fontId="103" fillId="0" borderId="10" xfId="0" applyFont="1" applyBorder="1" applyAlignment="1">
      <alignment/>
    </xf>
    <xf numFmtId="174" fontId="0" fillId="3" borderId="10" xfId="44" applyNumberFormat="1" applyFont="1" applyFill="1" applyBorder="1" applyAlignment="1">
      <alignment vertical="top"/>
    </xf>
    <xf numFmtId="0" fontId="91" fillId="33" borderId="13" xfId="0" applyFont="1" applyFill="1" applyBorder="1" applyAlignment="1">
      <alignment wrapText="1"/>
    </xf>
    <xf numFmtId="0" fontId="93" fillId="35" borderId="12" xfId="0" applyFont="1" applyFill="1" applyBorder="1" applyAlignment="1">
      <alignment vertical="top" wrapText="1"/>
    </xf>
    <xf numFmtId="174" fontId="0" fillId="33" borderId="10" xfId="44" applyNumberFormat="1" applyFont="1" applyFill="1" applyBorder="1" applyAlignment="1">
      <alignment vertical="top" wrapText="1"/>
    </xf>
    <xf numFmtId="0" fontId="97" fillId="35" borderId="10" xfId="0" applyFont="1" applyFill="1" applyBorder="1" applyAlignment="1">
      <alignment vertical="top" wrapText="1"/>
    </xf>
    <xf numFmtId="174" fontId="0" fillId="33" borderId="13" xfId="44" applyNumberFormat="1" applyFont="1" applyFill="1" applyBorder="1" applyAlignment="1">
      <alignment vertical="top"/>
    </xf>
    <xf numFmtId="0" fontId="93" fillId="0" borderId="0" xfId="0" applyFont="1" applyAlignment="1">
      <alignment/>
    </xf>
    <xf numFmtId="0" fontId="0" fillId="35" borderId="10" xfId="0" applyFill="1" applyBorder="1" applyAlignment="1">
      <alignment horizontal="center" vertical="center" wrapText="1"/>
    </xf>
    <xf numFmtId="0" fontId="0" fillId="33" borderId="10" xfId="0" applyFill="1" applyBorder="1" applyAlignment="1">
      <alignment horizontal="center"/>
    </xf>
    <xf numFmtId="49" fontId="83" fillId="35" borderId="10" xfId="0" applyNumberFormat="1" applyFont="1" applyFill="1" applyBorder="1" applyAlignment="1">
      <alignment horizontal="center" vertical="center" wrapText="1"/>
    </xf>
    <xf numFmtId="0" fontId="0" fillId="35" borderId="10" xfId="0" applyFont="1" applyFill="1" applyBorder="1" applyAlignment="1">
      <alignment horizontal="center"/>
    </xf>
    <xf numFmtId="0" fontId="0" fillId="35" borderId="10" xfId="0" applyFont="1" applyFill="1" applyBorder="1" applyAlignment="1">
      <alignment/>
    </xf>
    <xf numFmtId="49" fontId="87" fillId="35" borderId="10" xfId="0" applyNumberFormat="1" applyFont="1" applyFill="1" applyBorder="1" applyAlignment="1">
      <alignment horizontal="center" vertical="top" wrapText="1"/>
    </xf>
    <xf numFmtId="0" fontId="0" fillId="35" borderId="10" xfId="0" applyFill="1" applyBorder="1" applyAlignment="1">
      <alignment horizontal="center" vertical="center"/>
    </xf>
    <xf numFmtId="0" fontId="87" fillId="35" borderId="10" xfId="0" applyFont="1" applyFill="1" applyBorder="1" applyAlignment="1">
      <alignment horizontal="center" vertical="center" wrapText="1"/>
    </xf>
    <xf numFmtId="49" fontId="87" fillId="35" borderId="10" xfId="0" applyNumberFormat="1" applyFont="1" applyFill="1" applyBorder="1" applyAlignment="1">
      <alignment horizontal="center" vertical="center" wrapText="1"/>
    </xf>
    <xf numFmtId="0" fontId="101" fillId="34" borderId="11" xfId="0" applyFont="1" applyFill="1" applyBorder="1" applyAlignment="1">
      <alignment horizontal="center" vertical="center"/>
    </xf>
    <xf numFmtId="0" fontId="101" fillId="33" borderId="11" xfId="0" applyFont="1" applyFill="1" applyBorder="1" applyAlignment="1">
      <alignment horizontal="center" vertical="center"/>
    </xf>
    <xf numFmtId="0" fontId="101" fillId="34" borderId="12" xfId="0" applyFont="1" applyFill="1" applyBorder="1" applyAlignment="1">
      <alignment horizontal="center" vertical="center"/>
    </xf>
    <xf numFmtId="0" fontId="101" fillId="33" borderId="12" xfId="0" applyFont="1" applyFill="1" applyBorder="1" applyAlignment="1">
      <alignment horizontal="center" vertical="center"/>
    </xf>
    <xf numFmtId="49" fontId="83" fillId="35" borderId="11" xfId="0" applyNumberFormat="1" applyFont="1" applyFill="1" applyBorder="1" applyAlignment="1">
      <alignment horizontal="center" vertical="top" wrapText="1"/>
    </xf>
    <xf numFmtId="49" fontId="0" fillId="35" borderId="10" xfId="0" applyNumberFormat="1" applyFont="1" applyFill="1" applyBorder="1" applyAlignment="1">
      <alignment horizontal="center" vertical="top"/>
    </xf>
    <xf numFmtId="0" fontId="0" fillId="35" borderId="10" xfId="0" applyFont="1" applyFill="1" applyBorder="1" applyAlignment="1">
      <alignment vertical="top"/>
    </xf>
    <xf numFmtId="0" fontId="0" fillId="35" borderId="10" xfId="0" applyFill="1" applyBorder="1" applyAlignment="1">
      <alignment vertical="top"/>
    </xf>
    <xf numFmtId="0" fontId="93" fillId="35" borderId="10" xfId="0" applyFont="1" applyFill="1" applyBorder="1" applyAlignment="1">
      <alignment vertical="top"/>
    </xf>
    <xf numFmtId="0" fontId="83" fillId="35" borderId="13" xfId="0" applyFont="1" applyFill="1" applyBorder="1" applyAlignment="1">
      <alignment vertical="top"/>
    </xf>
    <xf numFmtId="49" fontId="0" fillId="35" borderId="10" xfId="0" applyNumberFormat="1" applyFill="1" applyBorder="1" applyAlignment="1">
      <alignment horizontal="center" vertical="top"/>
    </xf>
    <xf numFmtId="0" fontId="6" fillId="35" borderId="10" xfId="0" applyFont="1" applyFill="1" applyBorder="1" applyAlignment="1">
      <alignment horizontal="left" wrapText="1"/>
    </xf>
    <xf numFmtId="0" fontId="85" fillId="33" borderId="0" xfId="0" applyFont="1" applyFill="1" applyAlignment="1">
      <alignment horizontal="right"/>
    </xf>
    <xf numFmtId="174" fontId="0" fillId="33" borderId="22" xfId="44" applyNumberFormat="1" applyFont="1" applyFill="1" applyBorder="1" applyAlignment="1">
      <alignment/>
    </xf>
    <xf numFmtId="174" fontId="0" fillId="33" borderId="26" xfId="44" applyNumberFormat="1" applyFont="1" applyFill="1" applyBorder="1" applyAlignment="1">
      <alignment vertical="top"/>
    </xf>
    <xf numFmtId="174" fontId="0" fillId="33" borderId="22" xfId="44" applyNumberFormat="1" applyFont="1" applyFill="1" applyBorder="1" applyAlignment="1">
      <alignment horizontal="right" vertical="top"/>
    </xf>
    <xf numFmtId="174" fontId="0" fillId="33" borderId="25" xfId="44" applyNumberFormat="1" applyFont="1" applyFill="1" applyBorder="1" applyAlignment="1">
      <alignment vertical="top"/>
    </xf>
    <xf numFmtId="174" fontId="83" fillId="33" borderId="25" xfId="0" applyNumberFormat="1" applyFont="1" applyFill="1" applyBorder="1" applyAlignment="1">
      <alignment vertical="top"/>
    </xf>
    <xf numFmtId="174" fontId="83" fillId="33" borderId="22" xfId="0" applyNumberFormat="1" applyFont="1" applyFill="1" applyBorder="1" applyAlignment="1">
      <alignment vertical="top"/>
    </xf>
    <xf numFmtId="0" fontId="0" fillId="33" borderId="27" xfId="0" applyFill="1" applyBorder="1" applyAlignment="1">
      <alignment vertical="top"/>
    </xf>
    <xf numFmtId="49" fontId="0" fillId="35" borderId="10" xfId="0" applyNumberFormat="1" applyFont="1" applyFill="1" applyBorder="1" applyAlignment="1">
      <alignment horizontal="right" vertical="top"/>
    </xf>
    <xf numFmtId="174" fontId="101" fillId="33" borderId="12" xfId="44" applyNumberFormat="1" applyFont="1" applyFill="1" applyBorder="1" applyAlignment="1">
      <alignment vertical="top"/>
    </xf>
    <xf numFmtId="0" fontId="101" fillId="0" borderId="11" xfId="0" applyFont="1" applyBorder="1" applyAlignment="1">
      <alignment horizontal="center" vertical="center"/>
    </xf>
    <xf numFmtId="0" fontId="101" fillId="0" borderId="12" xfId="0" applyFont="1" applyBorder="1" applyAlignment="1">
      <alignment horizontal="center" vertical="center"/>
    </xf>
    <xf numFmtId="0" fontId="101" fillId="33" borderId="11" xfId="0" applyFont="1" applyFill="1" applyBorder="1" applyAlignment="1">
      <alignment/>
    </xf>
    <xf numFmtId="0" fontId="91" fillId="33" borderId="11" xfId="0" applyFont="1" applyFill="1" applyBorder="1" applyAlignment="1">
      <alignment horizontal="left" wrapText="1"/>
    </xf>
    <xf numFmtId="0" fontId="101" fillId="33" borderId="10" xfId="0" applyFont="1" applyFill="1" applyBorder="1" applyAlignment="1">
      <alignment/>
    </xf>
    <xf numFmtId="0" fontId="91" fillId="33" borderId="10" xfId="0" applyFont="1" applyFill="1" applyBorder="1" applyAlignment="1">
      <alignment horizontal="left" wrapText="1"/>
    </xf>
    <xf numFmtId="0" fontId="93" fillId="35" borderId="10" xfId="0" applyFont="1" applyFill="1" applyBorder="1" applyAlignment="1">
      <alignment vertical="center" wrapText="1"/>
    </xf>
    <xf numFmtId="0" fontId="18" fillId="35" borderId="10" xfId="0" applyFont="1" applyFill="1" applyBorder="1" applyAlignment="1">
      <alignment vertical="center" wrapText="1"/>
    </xf>
    <xf numFmtId="0" fontId="93" fillId="0" borderId="10" xfId="0" applyFont="1" applyFill="1" applyBorder="1" applyAlignment="1">
      <alignment/>
    </xf>
    <xf numFmtId="0" fontId="91" fillId="0" borderId="10" xfId="0" applyFont="1" applyBorder="1" applyAlignment="1">
      <alignment wrapText="1"/>
    </xf>
    <xf numFmtId="174" fontId="105" fillId="6" borderId="22" xfId="44" applyNumberFormat="1" applyFont="1" applyFill="1" applyBorder="1" applyAlignment="1">
      <alignment horizontal="center" wrapText="1"/>
    </xf>
    <xf numFmtId="174" fontId="0" fillId="0" borderId="10" xfId="44" applyNumberFormat="1" applyFont="1" applyBorder="1" applyAlignment="1">
      <alignment/>
    </xf>
    <xf numFmtId="174" fontId="0" fillId="0" borderId="10" xfId="44" applyNumberFormat="1" applyFont="1" applyBorder="1" applyAlignment="1">
      <alignment vertical="center" wrapText="1"/>
    </xf>
    <xf numFmtId="174" fontId="0" fillId="0" borderId="10" xfId="44" applyNumberFormat="1" applyFont="1" applyBorder="1" applyAlignment="1">
      <alignment wrapText="1"/>
    </xf>
    <xf numFmtId="174" fontId="0" fillId="0" borderId="11" xfId="44" applyNumberFormat="1" applyFont="1" applyBorder="1" applyAlignment="1">
      <alignment/>
    </xf>
    <xf numFmtId="0" fontId="104" fillId="37" borderId="13" xfId="0" applyFont="1" applyFill="1" applyBorder="1" applyAlignment="1">
      <alignment wrapText="1"/>
    </xf>
    <xf numFmtId="0" fontId="0" fillId="0" borderId="22" xfId="0" applyFont="1" applyBorder="1" applyAlignment="1">
      <alignment/>
    </xf>
    <xf numFmtId="0" fontId="0" fillId="34" borderId="20" xfId="0" applyFont="1" applyFill="1" applyBorder="1" applyAlignment="1">
      <alignment horizontal="center" vertical="center"/>
    </xf>
    <xf numFmtId="0" fontId="20" fillId="0" borderId="10" xfId="0" applyFont="1" applyBorder="1" applyAlignment="1">
      <alignment wrapText="1"/>
    </xf>
    <xf numFmtId="0" fontId="15" fillId="0" borderId="10" xfId="0" applyFont="1" applyBorder="1" applyAlignment="1">
      <alignment wrapText="1"/>
    </xf>
    <xf numFmtId="0" fontId="101" fillId="33" borderId="10" xfId="0" applyFont="1" applyFill="1" applyBorder="1" applyAlignment="1">
      <alignment horizontal="center" vertical="center" wrapText="1"/>
    </xf>
    <xf numFmtId="0" fontId="96" fillId="33" borderId="13" xfId="0" applyFont="1" applyFill="1" applyBorder="1" applyAlignment="1">
      <alignment wrapText="1"/>
    </xf>
    <xf numFmtId="49" fontId="94" fillId="33" borderId="13" xfId="0" applyNumberFormat="1" applyFont="1" applyFill="1" applyBorder="1" applyAlignment="1">
      <alignment horizontal="center" wrapText="1"/>
    </xf>
    <xf numFmtId="0" fontId="14" fillId="33" borderId="14" xfId="0" applyFont="1" applyFill="1" applyBorder="1" applyAlignment="1">
      <alignment horizontal="center" vertical="center" wrapText="1"/>
    </xf>
    <xf numFmtId="0" fontId="92" fillId="33" borderId="30" xfId="0" applyFont="1" applyFill="1" applyBorder="1" applyAlignment="1">
      <alignment horizontal="center" vertical="center" wrapText="1"/>
    </xf>
    <xf numFmtId="0" fontId="94" fillId="33" borderId="13" xfId="0" applyFont="1" applyFill="1" applyBorder="1" applyAlignment="1">
      <alignment vertical="center" wrapText="1"/>
    </xf>
    <xf numFmtId="0" fontId="106" fillId="33" borderId="30" xfId="0" applyFont="1" applyFill="1" applyBorder="1" applyAlignment="1">
      <alignment horizontal="left" vertical="center" wrapText="1"/>
    </xf>
    <xf numFmtId="0" fontId="94" fillId="33" borderId="30" xfId="0" applyFont="1" applyFill="1" applyBorder="1" applyAlignment="1">
      <alignment horizontal="center" vertical="center" wrapText="1"/>
    </xf>
    <xf numFmtId="0" fontId="17" fillId="33" borderId="14" xfId="0" applyFont="1" applyFill="1" applyBorder="1" applyAlignment="1">
      <alignment horizontal="center" vertical="center" wrapText="1"/>
    </xf>
    <xf numFmtId="174" fontId="96" fillId="33" borderId="13" xfId="44" applyNumberFormat="1" applyFont="1" applyFill="1" applyBorder="1" applyAlignment="1">
      <alignment vertical="center" wrapText="1"/>
    </xf>
    <xf numFmtId="0" fontId="14" fillId="33" borderId="13" xfId="0" applyFont="1" applyFill="1" applyBorder="1" applyAlignment="1">
      <alignment vertical="center" wrapText="1"/>
    </xf>
    <xf numFmtId="0" fontId="9" fillId="33" borderId="10" xfId="0" applyFont="1" applyFill="1" applyBorder="1" applyAlignment="1">
      <alignment vertical="center" wrapText="1"/>
    </xf>
    <xf numFmtId="164" fontId="21" fillId="33" borderId="13" xfId="44" applyNumberFormat="1" applyFont="1" applyFill="1" applyBorder="1" applyAlignment="1">
      <alignment vertical="center" wrapText="1"/>
    </xf>
    <xf numFmtId="174" fontId="9" fillId="33" borderId="13" xfId="44" applyNumberFormat="1" applyFont="1" applyFill="1" applyBorder="1" applyAlignment="1">
      <alignment vertical="center" wrapText="1"/>
    </xf>
    <xf numFmtId="174" fontId="14" fillId="6" borderId="13" xfId="44" applyNumberFormat="1" applyFont="1" applyFill="1" applyBorder="1" applyAlignment="1">
      <alignment vertical="center" wrapText="1"/>
    </xf>
    <xf numFmtId="164" fontId="14" fillId="11" borderId="13" xfId="44" applyNumberFormat="1" applyFont="1" applyFill="1" applyBorder="1" applyAlignment="1">
      <alignment vertical="center" wrapText="1"/>
    </xf>
    <xf numFmtId="0" fontId="21" fillId="36" borderId="13" xfId="0" applyFont="1" applyFill="1" applyBorder="1" applyAlignment="1">
      <alignment vertical="center" wrapText="1"/>
    </xf>
    <xf numFmtId="0" fontId="9" fillId="36" borderId="13" xfId="0" applyFont="1" applyFill="1" applyBorder="1" applyAlignment="1">
      <alignment vertical="center" wrapText="1"/>
    </xf>
    <xf numFmtId="174" fontId="94" fillId="19" borderId="13" xfId="44" applyNumberFormat="1" applyFont="1" applyFill="1" applyBorder="1" applyAlignment="1">
      <alignment vertical="center" wrapText="1"/>
    </xf>
    <xf numFmtId="49" fontId="106" fillId="37" borderId="13" xfId="0" applyNumberFormat="1" applyFont="1" applyFill="1" applyBorder="1" applyAlignment="1">
      <alignment horizontal="center" wrapText="1"/>
    </xf>
    <xf numFmtId="0" fontId="13" fillId="35" borderId="10" xfId="0" applyFont="1" applyFill="1" applyBorder="1" applyAlignment="1">
      <alignment wrapText="1"/>
    </xf>
    <xf numFmtId="0" fontId="16" fillId="0" borderId="10" xfId="0" applyFont="1" applyBorder="1" applyAlignment="1">
      <alignment wrapText="1"/>
    </xf>
    <xf numFmtId="0" fontId="0" fillId="35" borderId="10" xfId="0" applyFill="1" applyBorder="1" applyAlignment="1">
      <alignment vertical="center" wrapText="1"/>
    </xf>
    <xf numFmtId="0" fontId="6" fillId="35" borderId="0" xfId="0" applyFont="1" applyFill="1" applyAlignment="1">
      <alignment horizontal="left" vertical="top" wrapText="1"/>
    </xf>
    <xf numFmtId="0" fontId="0" fillId="33" borderId="11" xfId="0" applyFill="1" applyBorder="1" applyAlignment="1">
      <alignment/>
    </xf>
    <xf numFmtId="164" fontId="0" fillId="33" borderId="11" xfId="44" applyNumberFormat="1" applyFont="1" applyFill="1" applyBorder="1" applyAlignment="1">
      <alignment/>
    </xf>
    <xf numFmtId="0" fontId="0" fillId="33" borderId="12" xfId="0" applyFill="1" applyBorder="1" applyAlignment="1">
      <alignment/>
    </xf>
    <xf numFmtId="164" fontId="0" fillId="33" borderId="12" xfId="44" applyNumberFormat="1" applyFont="1" applyFill="1" applyBorder="1" applyAlignment="1">
      <alignment/>
    </xf>
    <xf numFmtId="0" fontId="0" fillId="0" borderId="10" xfId="0" applyFont="1" applyBorder="1" applyAlignment="1">
      <alignment wrapText="1"/>
    </xf>
    <xf numFmtId="0" fontId="0" fillId="0" borderId="11" xfId="0" applyFont="1" applyBorder="1" applyAlignment="1">
      <alignment wrapText="1"/>
    </xf>
    <xf numFmtId="0" fontId="0" fillId="35" borderId="10" xfId="0" applyFont="1" applyFill="1" applyBorder="1" applyAlignment="1">
      <alignment horizontal="left" vertical="top" wrapText="1"/>
    </xf>
    <xf numFmtId="0" fontId="0" fillId="35" borderId="0" xfId="0" applyFont="1" applyFill="1" applyAlignment="1">
      <alignment vertical="top" wrapText="1"/>
    </xf>
    <xf numFmtId="0" fontId="0" fillId="0" borderId="13" xfId="0" applyFont="1" applyBorder="1" applyAlignment="1">
      <alignment wrapText="1"/>
    </xf>
    <xf numFmtId="0" fontId="0" fillId="0" borderId="10" xfId="0" applyFont="1" applyFill="1" applyBorder="1" applyAlignment="1">
      <alignment wrapText="1"/>
    </xf>
    <xf numFmtId="0" fontId="0" fillId="0" borderId="10" xfId="0" applyFont="1" applyBorder="1" applyAlignment="1">
      <alignment vertical="top" wrapText="1"/>
    </xf>
    <xf numFmtId="0" fontId="95" fillId="33" borderId="10" xfId="0" applyFont="1" applyFill="1" applyBorder="1" applyAlignment="1">
      <alignment wrapText="1"/>
    </xf>
    <xf numFmtId="0" fontId="1" fillId="35" borderId="10" xfId="0" applyFont="1" applyFill="1" applyBorder="1" applyAlignment="1">
      <alignment horizontal="left" vertical="top" wrapText="1"/>
    </xf>
    <xf numFmtId="0" fontId="0" fillId="0" borderId="12" xfId="0" applyFont="1" applyBorder="1" applyAlignment="1">
      <alignment wrapText="1"/>
    </xf>
    <xf numFmtId="0" fontId="107" fillId="33" borderId="10" xfId="0" applyFont="1" applyFill="1" applyBorder="1" applyAlignment="1">
      <alignment wrapText="1"/>
    </xf>
    <xf numFmtId="0" fontId="93" fillId="34" borderId="0" xfId="0" applyFont="1" applyFill="1" applyAlignment="1">
      <alignment horizontal="left" vertical="top" wrapText="1"/>
    </xf>
    <xf numFmtId="0" fontId="93" fillId="34" borderId="0" xfId="0" applyFont="1" applyFill="1" applyBorder="1" applyAlignment="1">
      <alignment horizontal="left" wrapText="1"/>
    </xf>
    <xf numFmtId="0" fontId="91" fillId="34" borderId="10" xfId="0" applyFont="1" applyFill="1" applyBorder="1" applyAlignment="1">
      <alignment horizontal="left" vertical="top" wrapText="1"/>
    </xf>
    <xf numFmtId="0" fontId="16" fillId="35" borderId="10" xfId="0" applyFont="1" applyFill="1" applyBorder="1" applyAlignment="1">
      <alignment vertical="top" wrapText="1"/>
    </xf>
    <xf numFmtId="0" fontId="102" fillId="34" borderId="10" xfId="0" applyFont="1" applyFill="1" applyBorder="1" applyAlignment="1">
      <alignment horizontal="left" vertical="top" wrapText="1"/>
    </xf>
    <xf numFmtId="0" fontId="93" fillId="33" borderId="10" xfId="0" applyFont="1" applyFill="1" applyBorder="1" applyAlignment="1">
      <alignment horizontal="center" vertical="center" wrapText="1"/>
    </xf>
    <xf numFmtId="174" fontId="101" fillId="33" borderId="10" xfId="44" applyNumberFormat="1" applyFont="1" applyFill="1" applyBorder="1" applyAlignment="1">
      <alignment/>
    </xf>
    <xf numFmtId="174" fontId="0" fillId="33" borderId="10" xfId="44" applyNumberFormat="1" applyFont="1" applyFill="1" applyBorder="1" applyAlignment="1">
      <alignment/>
    </xf>
    <xf numFmtId="0" fontId="0" fillId="0" borderId="10" xfId="0" applyBorder="1" applyAlignment="1">
      <alignment horizontal="center"/>
    </xf>
    <xf numFmtId="0" fontId="93" fillId="34" borderId="10" xfId="0" applyFont="1" applyFill="1" applyBorder="1" applyAlignment="1">
      <alignment horizontal="left" vertical="top" wrapText="1" indent="1"/>
    </xf>
    <xf numFmtId="0" fontId="93" fillId="33" borderId="10" xfId="0" applyFont="1" applyFill="1" applyBorder="1" applyAlignment="1">
      <alignment horizontal="left" vertical="center" wrapText="1"/>
    </xf>
    <xf numFmtId="0" fontId="93" fillId="33" borderId="10" xfId="0" applyFont="1" applyFill="1" applyBorder="1" applyAlignment="1">
      <alignment vertical="center" wrapText="1"/>
    </xf>
    <xf numFmtId="0" fontId="91" fillId="33" borderId="10" xfId="0" applyFont="1" applyFill="1" applyBorder="1" applyAlignment="1">
      <alignment vertical="center" wrapText="1"/>
    </xf>
    <xf numFmtId="49" fontId="91" fillId="33" borderId="10" xfId="0" applyNumberFormat="1" applyFont="1" applyFill="1" applyBorder="1" applyAlignment="1">
      <alignment horizontal="center" vertical="center" wrapText="1"/>
    </xf>
    <xf numFmtId="0" fontId="93" fillId="33" borderId="10" xfId="0" applyFont="1" applyFill="1" applyBorder="1" applyAlignment="1">
      <alignment horizontal="center" vertical="center"/>
    </xf>
    <xf numFmtId="0" fontId="93" fillId="33" borderId="11" xfId="0" applyFont="1" applyFill="1" applyBorder="1" applyAlignment="1">
      <alignment horizontal="center" vertical="center"/>
    </xf>
    <xf numFmtId="174" fontId="93" fillId="33" borderId="10" xfId="44" applyNumberFormat="1" applyFont="1" applyFill="1" applyBorder="1" applyAlignment="1">
      <alignment vertical="center"/>
    </xf>
    <xf numFmtId="0" fontId="93" fillId="33" borderId="10" xfId="0" applyFont="1" applyFill="1" applyBorder="1" applyAlignment="1">
      <alignment vertical="center"/>
    </xf>
    <xf numFmtId="164" fontId="93" fillId="33" borderId="10" xfId="44" applyNumberFormat="1" applyFont="1" applyFill="1" applyBorder="1" applyAlignment="1">
      <alignment vertical="center" wrapText="1"/>
    </xf>
    <xf numFmtId="174" fontId="91" fillId="33" borderId="10" xfId="44" applyNumberFormat="1" applyFont="1" applyFill="1" applyBorder="1" applyAlignment="1">
      <alignment vertical="center" wrapText="1"/>
    </xf>
    <xf numFmtId="0" fontId="93" fillId="35" borderId="10" xfId="0" applyNumberFormat="1" applyFont="1" applyFill="1" applyBorder="1" applyAlignment="1">
      <alignment vertical="center" wrapText="1"/>
    </xf>
    <xf numFmtId="0" fontId="93" fillId="35" borderId="11" xfId="0" applyNumberFormat="1" applyFont="1" applyFill="1" applyBorder="1" applyAlignment="1">
      <alignment vertical="center" wrapText="1"/>
    </xf>
    <xf numFmtId="0" fontId="93" fillId="35" borderId="11" xfId="0" applyFont="1" applyFill="1" applyBorder="1" applyAlignment="1">
      <alignment vertical="center" wrapText="1"/>
    </xf>
    <xf numFmtId="0" fontId="93" fillId="35" borderId="11" xfId="0" applyFont="1" applyFill="1" applyBorder="1" applyAlignment="1">
      <alignment horizontal="center" vertical="center" wrapText="1"/>
    </xf>
    <xf numFmtId="49" fontId="91" fillId="35" borderId="10" xfId="0" applyNumberFormat="1" applyFont="1" applyFill="1" applyBorder="1" applyAlignment="1">
      <alignment horizontal="center" vertical="center" wrapText="1"/>
    </xf>
    <xf numFmtId="174" fontId="93" fillId="33" borderId="11" xfId="44" applyNumberFormat="1" applyFont="1" applyFill="1" applyBorder="1" applyAlignment="1">
      <alignment vertical="center"/>
    </xf>
    <xf numFmtId="0" fontId="93" fillId="33" borderId="11" xfId="0" applyFont="1" applyFill="1" applyBorder="1" applyAlignment="1">
      <alignment vertical="center"/>
    </xf>
    <xf numFmtId="164" fontId="93" fillId="33" borderId="11" xfId="44" applyNumberFormat="1" applyFont="1" applyFill="1" applyBorder="1" applyAlignment="1">
      <alignment vertical="center" wrapText="1"/>
    </xf>
    <xf numFmtId="174" fontId="0" fillId="33" borderId="10" xfId="44" applyNumberFormat="1" applyFont="1" applyFill="1" applyBorder="1" applyAlignment="1">
      <alignment vertical="center"/>
    </xf>
    <xf numFmtId="0" fontId="93" fillId="35" borderId="11" xfId="0" applyNumberFormat="1" applyFont="1" applyFill="1" applyBorder="1" applyAlignment="1">
      <alignment vertical="top" wrapText="1"/>
    </xf>
    <xf numFmtId="0" fontId="97" fillId="33" borderId="10" xfId="0" applyFont="1" applyFill="1" applyBorder="1" applyAlignment="1">
      <alignment vertical="top" wrapText="1"/>
    </xf>
    <xf numFmtId="0" fontId="0" fillId="35" borderId="11" xfId="0" applyFont="1" applyFill="1" applyBorder="1" applyAlignment="1">
      <alignment vertical="top"/>
    </xf>
    <xf numFmtId="0" fontId="6" fillId="35" borderId="10" xfId="0" applyFont="1" applyFill="1" applyBorder="1" applyAlignment="1">
      <alignment horizontal="left" vertical="center" wrapText="1"/>
    </xf>
    <xf numFmtId="0" fontId="93" fillId="33" borderId="13" xfId="0" applyFont="1" applyFill="1" applyBorder="1" applyAlignment="1">
      <alignment horizontal="center" vertical="center"/>
    </xf>
    <xf numFmtId="49" fontId="91" fillId="35" borderId="21" xfId="0" applyNumberFormat="1" applyFont="1" applyFill="1" applyBorder="1" applyAlignment="1">
      <alignment horizontal="center" vertical="center" wrapText="1"/>
    </xf>
    <xf numFmtId="49" fontId="91" fillId="35" borderId="13" xfId="0" applyNumberFormat="1" applyFont="1" applyFill="1" applyBorder="1" applyAlignment="1">
      <alignment horizontal="center" vertical="center" wrapText="1"/>
    </xf>
    <xf numFmtId="0" fontId="93" fillId="34" borderId="10" xfId="0" applyFont="1" applyFill="1" applyBorder="1" applyAlignment="1">
      <alignment horizontal="center" vertical="center" wrapText="1"/>
    </xf>
    <xf numFmtId="0" fontId="93" fillId="34" borderId="10" xfId="0" applyFont="1" applyFill="1" applyBorder="1" applyAlignment="1">
      <alignment horizontal="center" vertical="center"/>
    </xf>
    <xf numFmtId="174" fontId="93" fillId="33" borderId="13" xfId="44" applyNumberFormat="1" applyFont="1" applyFill="1" applyBorder="1" applyAlignment="1">
      <alignment vertical="center"/>
    </xf>
    <xf numFmtId="0" fontId="93" fillId="33" borderId="13" xfId="0" applyFont="1" applyFill="1" applyBorder="1" applyAlignment="1">
      <alignment vertical="center"/>
    </xf>
    <xf numFmtId="6" fontId="0" fillId="33" borderId="10" xfId="0" applyNumberFormat="1" applyFont="1" applyFill="1" applyBorder="1" applyAlignment="1">
      <alignment vertical="center" wrapText="1"/>
    </xf>
    <xf numFmtId="174" fontId="16" fillId="33" borderId="10" xfId="44" applyNumberFormat="1" applyFont="1" applyFill="1" applyBorder="1" applyAlignment="1">
      <alignment vertical="center" wrapText="1"/>
    </xf>
    <xf numFmtId="0" fontId="0" fillId="35" borderId="10" xfId="0" applyFill="1" applyBorder="1" applyAlignment="1">
      <alignment/>
    </xf>
    <xf numFmtId="0" fontId="25" fillId="39" borderId="10" xfId="0" applyFont="1" applyFill="1" applyBorder="1" applyAlignment="1">
      <alignment horizontal="center" vertical="top"/>
    </xf>
    <xf numFmtId="174" fontId="25" fillId="39" borderId="10" xfId="44" applyNumberFormat="1" applyFont="1" applyFill="1" applyBorder="1" applyAlignment="1">
      <alignment vertical="top"/>
    </xf>
    <xf numFmtId="0" fontId="93" fillId="35" borderId="10" xfId="0" applyFont="1" applyFill="1" applyBorder="1" applyAlignment="1">
      <alignment horizontal="center" vertical="center" wrapText="1"/>
    </xf>
    <xf numFmtId="0" fontId="15" fillId="35" borderId="10" xfId="0" applyFont="1" applyFill="1" applyBorder="1" applyAlignment="1">
      <alignment vertical="top" wrapText="1"/>
    </xf>
    <xf numFmtId="0" fontId="0" fillId="33" borderId="10" xfId="0" applyFill="1" applyBorder="1" applyAlignment="1">
      <alignment horizontal="center" vertical="top"/>
    </xf>
    <xf numFmtId="0" fontId="0" fillId="33" borderId="0" xfId="0" applyFont="1" applyFill="1" applyAlignment="1">
      <alignment vertical="top" wrapText="1"/>
    </xf>
    <xf numFmtId="9" fontId="0" fillId="33" borderId="10" xfId="0" applyNumberFormat="1" applyFill="1" applyBorder="1" applyAlignment="1">
      <alignment horizontal="center" vertical="top"/>
    </xf>
    <xf numFmtId="174" fontId="0" fillId="33" borderId="10" xfId="44" applyNumberFormat="1" applyFont="1" applyFill="1" applyBorder="1" applyAlignment="1">
      <alignment vertical="top"/>
    </xf>
    <xf numFmtId="0" fontId="0" fillId="34" borderId="10" xfId="0" applyFill="1" applyBorder="1" applyAlignment="1">
      <alignment horizontal="center" vertical="top" wrapText="1"/>
    </xf>
    <xf numFmtId="164" fontId="0" fillId="33" borderId="10" xfId="44" applyNumberFormat="1" applyFont="1" applyFill="1" applyBorder="1" applyAlignment="1">
      <alignment vertical="top" wrapText="1"/>
    </xf>
    <xf numFmtId="0" fontId="0" fillId="39" borderId="10" xfId="0" applyFont="1" applyFill="1" applyBorder="1" applyAlignment="1">
      <alignment horizontal="center" vertical="top"/>
    </xf>
    <xf numFmtId="164" fontId="1" fillId="39" borderId="10" xfId="44" applyNumberFormat="1" applyFont="1" applyFill="1" applyBorder="1" applyAlignment="1">
      <alignment/>
    </xf>
    <xf numFmtId="174" fontId="1" fillId="39" borderId="10" xfId="44" applyNumberFormat="1" applyFont="1" applyFill="1" applyBorder="1" applyAlignment="1">
      <alignment/>
    </xf>
    <xf numFmtId="174" fontId="1" fillId="39" borderId="22" xfId="44" applyNumberFormat="1" applyFont="1" applyFill="1" applyBorder="1" applyAlignment="1">
      <alignment/>
    </xf>
    <xf numFmtId="0" fontId="101" fillId="40" borderId="10" xfId="0" applyFont="1" applyFill="1" applyBorder="1" applyAlignment="1">
      <alignment wrapText="1"/>
    </xf>
    <xf numFmtId="49" fontId="88" fillId="40" borderId="10" xfId="0" applyNumberFormat="1" applyFont="1" applyFill="1" applyBorder="1" applyAlignment="1">
      <alignment horizontal="center" vertical="top" wrapText="1"/>
    </xf>
    <xf numFmtId="0" fontId="0" fillId="39" borderId="10" xfId="0" applyFont="1" applyFill="1" applyBorder="1" applyAlignment="1">
      <alignment horizontal="center" vertical="top"/>
    </xf>
    <xf numFmtId="49" fontId="0" fillId="39" borderId="10" xfId="0" applyNumberFormat="1" applyFont="1" applyFill="1" applyBorder="1" applyAlignment="1">
      <alignment horizontal="center" vertical="top"/>
    </xf>
    <xf numFmtId="0" fontId="0" fillId="34" borderId="10" xfId="0" applyFont="1" applyFill="1" applyBorder="1" applyAlignment="1">
      <alignment horizontal="center" vertical="top"/>
    </xf>
    <xf numFmtId="49" fontId="0" fillId="34" borderId="10" xfId="0" applyNumberFormat="1" applyFont="1" applyFill="1" applyBorder="1" applyAlignment="1">
      <alignment horizontal="center" vertical="top"/>
    </xf>
    <xf numFmtId="174" fontId="0" fillId="39" borderId="10" xfId="44" applyNumberFormat="1" applyFont="1" applyFill="1" applyBorder="1" applyAlignment="1">
      <alignment vertical="top"/>
    </xf>
    <xf numFmtId="174" fontId="0" fillId="33" borderId="22" xfId="44" applyNumberFormat="1" applyFont="1" applyFill="1" applyBorder="1" applyAlignment="1">
      <alignment vertical="top"/>
    </xf>
    <xf numFmtId="164" fontId="0" fillId="39" borderId="10" xfId="44" applyNumberFormat="1" applyFont="1" applyFill="1" applyBorder="1" applyAlignment="1">
      <alignment/>
    </xf>
    <xf numFmtId="174" fontId="0" fillId="39" borderId="10" xfId="44" applyNumberFormat="1" applyFont="1" applyFill="1" applyBorder="1" applyAlignment="1">
      <alignment/>
    </xf>
    <xf numFmtId="174" fontId="0" fillId="39" borderId="22" xfId="44" applyNumberFormat="1" applyFont="1" applyFill="1" applyBorder="1" applyAlignment="1">
      <alignment/>
    </xf>
    <xf numFmtId="49" fontId="101" fillId="34" borderId="10" xfId="0" applyNumberFormat="1" applyFont="1" applyFill="1" applyBorder="1" applyAlignment="1">
      <alignment horizontal="center" vertical="top" wrapText="1"/>
    </xf>
    <xf numFmtId="0" fontId="0" fillId="39" borderId="10" xfId="0" applyFont="1" applyFill="1" applyBorder="1" applyAlignment="1">
      <alignment vertical="top"/>
    </xf>
    <xf numFmtId="0" fontId="0" fillId="39" borderId="22" xfId="0" applyFont="1" applyFill="1" applyBorder="1" applyAlignment="1">
      <alignment vertical="top"/>
    </xf>
    <xf numFmtId="0" fontId="88" fillId="40" borderId="10" xfId="0" applyFont="1" applyFill="1" applyBorder="1" applyAlignment="1">
      <alignment wrapText="1"/>
    </xf>
    <xf numFmtId="0" fontId="101" fillId="40" borderId="0" xfId="0" applyFont="1" applyFill="1" applyAlignment="1">
      <alignment horizontal="left" wrapText="1"/>
    </xf>
    <xf numFmtId="0" fontId="101" fillId="39" borderId="10" xfId="0" applyFont="1" applyFill="1" applyBorder="1" applyAlignment="1">
      <alignment horizontal="center" vertical="top"/>
    </xf>
    <xf numFmtId="49" fontId="85" fillId="39" borderId="10" xfId="0" applyNumberFormat="1" applyFont="1" applyFill="1" applyBorder="1" applyAlignment="1">
      <alignment horizontal="right" vertical="top"/>
    </xf>
    <xf numFmtId="5" fontId="85" fillId="39" borderId="10" xfId="44" applyNumberFormat="1" applyFont="1" applyFill="1" applyBorder="1" applyAlignment="1">
      <alignment vertical="top"/>
    </xf>
    <xf numFmtId="0" fontId="101" fillId="40" borderId="10" xfId="0" applyFont="1" applyFill="1" applyBorder="1" applyAlignment="1">
      <alignment horizontal="left" wrapText="1"/>
    </xf>
    <xf numFmtId="0" fontId="83" fillId="35" borderId="10" xfId="0" applyFont="1" applyFill="1" applyBorder="1" applyAlignment="1">
      <alignment wrapText="1"/>
    </xf>
    <xf numFmtId="0" fontId="101" fillId="40" borderId="10" xfId="0" applyFont="1" applyFill="1" applyBorder="1" applyAlignment="1">
      <alignment vertical="top" wrapText="1"/>
    </xf>
    <xf numFmtId="49" fontId="0" fillId="34" borderId="10" xfId="0" applyNumberFormat="1" applyFont="1" applyFill="1" applyBorder="1" applyAlignment="1">
      <alignment horizontal="right" vertical="top"/>
    </xf>
    <xf numFmtId="0" fontId="83" fillId="35" borderId="10" xfId="0" applyFont="1" applyFill="1" applyBorder="1" applyAlignment="1">
      <alignment vertical="top" wrapText="1"/>
    </xf>
    <xf numFmtId="174" fontId="0" fillId="33" borderId="10" xfId="44" applyNumberFormat="1" applyFont="1" applyFill="1" applyBorder="1" applyAlignment="1">
      <alignment vertical="top"/>
    </xf>
    <xf numFmtId="0" fontId="6" fillId="33" borderId="10" xfId="0" applyFont="1" applyFill="1" applyBorder="1" applyAlignment="1">
      <alignment horizontal="left" vertical="center" wrapText="1"/>
    </xf>
    <xf numFmtId="0" fontId="93" fillId="33" borderId="10" xfId="0" applyNumberFormat="1" applyFont="1" applyFill="1" applyBorder="1" applyAlignment="1">
      <alignment vertical="center" wrapText="1"/>
    </xf>
    <xf numFmtId="0" fontId="25" fillId="34" borderId="10" xfId="0" applyFont="1" applyFill="1" applyBorder="1" applyAlignment="1">
      <alignment horizontal="center" vertical="top"/>
    </xf>
    <xf numFmtId="0" fontId="102" fillId="34" borderId="10" xfId="0" applyFont="1" applyFill="1" applyBorder="1" applyAlignment="1">
      <alignment vertical="top" wrapText="1"/>
    </xf>
    <xf numFmtId="0" fontId="0" fillId="34" borderId="10" xfId="0" applyFont="1" applyFill="1" applyBorder="1" applyAlignment="1">
      <alignment vertical="top" wrapText="1"/>
    </xf>
    <xf numFmtId="174" fontId="1" fillId="3" borderId="10" xfId="44" applyNumberFormat="1" applyFont="1" applyFill="1" applyBorder="1" applyAlignment="1">
      <alignment vertical="top"/>
    </xf>
    <xf numFmtId="0" fontId="91" fillId="35" borderId="10" xfId="0" applyFont="1" applyFill="1" applyBorder="1" applyAlignment="1">
      <alignment horizontal="left" wrapText="1"/>
    </xf>
    <xf numFmtId="0" fontId="91" fillId="35" borderId="10" xfId="0" applyFont="1" applyFill="1" applyBorder="1" applyAlignment="1">
      <alignment horizontal="left" vertical="top" wrapText="1"/>
    </xf>
    <xf numFmtId="174" fontId="83" fillId="33" borderId="10" xfId="44" applyNumberFormat="1" applyFont="1" applyFill="1" applyBorder="1" applyAlignment="1">
      <alignment vertical="center"/>
    </xf>
    <xf numFmtId="0" fontId="0" fillId="35" borderId="13" xfId="0" applyFill="1" applyBorder="1" applyAlignment="1">
      <alignment/>
    </xf>
    <xf numFmtId="0" fontId="102" fillId="33" borderId="10" xfId="0" applyFont="1" applyFill="1" applyBorder="1" applyAlignment="1">
      <alignment vertical="top" wrapText="1"/>
    </xf>
    <xf numFmtId="0" fontId="0" fillId="35" borderId="13" xfId="0" applyFill="1" applyBorder="1" applyAlignment="1">
      <alignment vertical="top"/>
    </xf>
    <xf numFmtId="0" fontId="1" fillId="34" borderId="10" xfId="0" applyFont="1" applyFill="1" applyBorder="1" applyAlignment="1">
      <alignment horizontal="center" vertical="top" wrapText="1"/>
    </xf>
    <xf numFmtId="0" fontId="0" fillId="34" borderId="10" xfId="0" applyFont="1" applyFill="1" applyBorder="1" applyAlignment="1">
      <alignment horizontal="center" vertical="top" wrapText="1"/>
    </xf>
    <xf numFmtId="0" fontId="0" fillId="33" borderId="10" xfId="0" applyFont="1" applyFill="1" applyBorder="1" applyAlignment="1">
      <alignment horizontal="center" vertical="center"/>
    </xf>
    <xf numFmtId="0" fontId="93" fillId="35" borderId="10" xfId="0" applyFont="1" applyFill="1" applyBorder="1" applyAlignment="1">
      <alignment horizontal="left" vertical="center" wrapText="1"/>
    </xf>
    <xf numFmtId="0" fontId="16" fillId="34" borderId="10" xfId="0" applyFont="1" applyFill="1" applyBorder="1" applyAlignment="1">
      <alignment horizontal="left" wrapText="1"/>
    </xf>
    <xf numFmtId="0" fontId="0" fillId="33" borderId="10" xfId="0" applyFill="1" applyBorder="1" applyAlignment="1">
      <alignment horizontal="center" vertical="center"/>
    </xf>
    <xf numFmtId="0" fontId="88" fillId="34" borderId="10" xfId="0" applyFont="1" applyFill="1" applyBorder="1" applyAlignment="1">
      <alignment vertical="top" wrapText="1"/>
    </xf>
    <xf numFmtId="0" fontId="1" fillId="34" borderId="0" xfId="0" applyFont="1" applyFill="1" applyAlignment="1">
      <alignment horizontal="center" vertical="top" wrapText="1"/>
    </xf>
    <xf numFmtId="0" fontId="102" fillId="35" borderId="0" xfId="0" applyFont="1" applyFill="1" applyAlignment="1">
      <alignment wrapText="1"/>
    </xf>
    <xf numFmtId="0" fontId="102" fillId="34" borderId="0" xfId="0" applyFont="1" applyFill="1" applyAlignment="1">
      <alignment vertical="top" wrapText="1"/>
    </xf>
    <xf numFmtId="49" fontId="84" fillId="34" borderId="10" xfId="0" applyNumberFormat="1" applyFont="1" applyFill="1" applyBorder="1" applyAlignment="1">
      <alignment horizontal="center" vertical="top"/>
    </xf>
    <xf numFmtId="0" fontId="84" fillId="34" borderId="10" xfId="0" applyFont="1" applyFill="1" applyBorder="1" applyAlignment="1">
      <alignment horizontal="center" vertical="top"/>
    </xf>
    <xf numFmtId="0" fontId="108" fillId="34" borderId="10" xfId="0" applyFont="1" applyFill="1" applyBorder="1" applyAlignment="1">
      <alignment horizontal="center" vertical="top"/>
    </xf>
    <xf numFmtId="0" fontId="0" fillId="35" borderId="10" xfId="0" applyFill="1" applyBorder="1" applyAlignment="1">
      <alignment vertical="top" wrapText="1"/>
    </xf>
    <xf numFmtId="0" fontId="83" fillId="35" borderId="10" xfId="0" applyFont="1" applyFill="1" applyBorder="1" applyAlignment="1">
      <alignment vertical="top"/>
    </xf>
    <xf numFmtId="49" fontId="0" fillId="33" borderId="10" xfId="0" applyNumberFormat="1" applyFill="1" applyBorder="1" applyAlignment="1">
      <alignment horizontal="center" vertical="top" wrapText="1"/>
    </xf>
    <xf numFmtId="0" fontId="102" fillId="33" borderId="10" xfId="0" applyFont="1" applyFill="1" applyBorder="1" applyAlignment="1">
      <alignment vertical="top"/>
    </xf>
    <xf numFmtId="0" fontId="102" fillId="33" borderId="10" xfId="0" applyFont="1" applyFill="1" applyBorder="1" applyAlignment="1">
      <alignment wrapText="1"/>
    </xf>
    <xf numFmtId="49" fontId="83" fillId="35" borderId="13" xfId="0" applyNumberFormat="1" applyFont="1" applyFill="1" applyBorder="1" applyAlignment="1">
      <alignment horizontal="center" vertical="top" wrapText="1"/>
    </xf>
    <xf numFmtId="164" fontId="101" fillId="33" borderId="14" xfId="44" applyNumberFormat="1" applyFont="1" applyFill="1" applyBorder="1" applyAlignment="1">
      <alignment vertical="top"/>
    </xf>
    <xf numFmtId="49" fontId="0" fillId="35" borderId="11" xfId="0" applyNumberFormat="1" applyFont="1" applyFill="1" applyBorder="1" applyAlignment="1">
      <alignment horizontal="center" vertical="center" wrapText="1"/>
    </xf>
    <xf numFmtId="0" fontId="0" fillId="33" borderId="11" xfId="0" applyFill="1" applyBorder="1" applyAlignment="1">
      <alignment horizontal="center" vertical="top"/>
    </xf>
    <xf numFmtId="0" fontId="0" fillId="34" borderId="11" xfId="0" applyFill="1" applyBorder="1" applyAlignment="1">
      <alignment horizontal="center" vertical="top"/>
    </xf>
    <xf numFmtId="49" fontId="0" fillId="35" borderId="10" xfId="0" applyNumberFormat="1" applyFont="1" applyFill="1" applyBorder="1" applyAlignment="1">
      <alignment horizontal="center" vertical="center"/>
    </xf>
    <xf numFmtId="0" fontId="93" fillId="33" borderId="12" xfId="0" applyFont="1" applyFill="1" applyBorder="1" applyAlignment="1">
      <alignment/>
    </xf>
    <xf numFmtId="0" fontId="93" fillId="35" borderId="0" xfId="0" applyFont="1" applyFill="1" applyBorder="1" applyAlignment="1">
      <alignment wrapText="1"/>
    </xf>
    <xf numFmtId="0" fontId="6" fillId="35" borderId="11" xfId="0" applyFont="1" applyFill="1" applyBorder="1" applyAlignment="1">
      <alignment horizontal="left" vertical="center" wrapText="1"/>
    </xf>
    <xf numFmtId="0" fontId="91" fillId="35" borderId="0" xfId="0" applyFont="1" applyFill="1" applyAlignment="1">
      <alignment vertical="top" wrapText="1"/>
    </xf>
    <xf numFmtId="0" fontId="93" fillId="34" borderId="10" xfId="0" applyNumberFormat="1" applyFont="1" applyFill="1" applyBorder="1" applyAlignment="1">
      <alignment horizontal="left" vertical="top" wrapText="1"/>
    </xf>
    <xf numFmtId="0" fontId="102" fillId="34" borderId="10" xfId="0" applyFont="1" applyFill="1" applyBorder="1" applyAlignment="1">
      <alignment horizontal="left" vertical="top" wrapText="1" indent="1"/>
    </xf>
    <xf numFmtId="0" fontId="85" fillId="34" borderId="0" xfId="0" applyFont="1" applyFill="1" applyAlignment="1">
      <alignment vertical="top" wrapText="1"/>
    </xf>
    <xf numFmtId="0" fontId="93" fillId="34" borderId="11" xfId="0" applyFont="1" applyFill="1" applyBorder="1" applyAlignment="1">
      <alignment horizontal="left" vertical="top" wrapText="1" indent="1"/>
    </xf>
    <xf numFmtId="0" fontId="98" fillId="0" borderId="11" xfId="0" applyFont="1" applyBorder="1" applyAlignment="1">
      <alignment horizontal="left" indent="8"/>
    </xf>
    <xf numFmtId="0" fontId="15" fillId="34" borderId="11" xfId="0" applyFont="1" applyFill="1" applyBorder="1" applyAlignment="1">
      <alignment horizontal="left" vertical="top" wrapText="1"/>
    </xf>
    <xf numFmtId="0" fontId="97" fillId="35" borderId="11" xfId="0" applyFont="1" applyFill="1" applyBorder="1" applyAlignment="1">
      <alignment horizontal="left" vertical="top" wrapText="1"/>
    </xf>
    <xf numFmtId="0" fontId="91" fillId="35" borderId="11" xfId="0" applyFont="1" applyFill="1" applyBorder="1" applyAlignment="1">
      <alignment horizontal="center" vertical="center" wrapText="1"/>
    </xf>
    <xf numFmtId="0" fontId="0" fillId="35" borderId="11" xfId="0" applyFont="1" applyFill="1" applyBorder="1" applyAlignment="1">
      <alignment vertical="top" wrapText="1"/>
    </xf>
    <xf numFmtId="0" fontId="0" fillId="0" borderId="11" xfId="0" applyFont="1" applyBorder="1" applyAlignment="1">
      <alignment vertical="top"/>
    </xf>
    <xf numFmtId="0" fontId="93" fillId="35" borderId="13" xfId="0" applyFont="1" applyFill="1" applyBorder="1" applyAlignment="1">
      <alignment vertical="center" wrapText="1"/>
    </xf>
    <xf numFmtId="0" fontId="97" fillId="33" borderId="13" xfId="0" applyFont="1" applyFill="1" applyBorder="1" applyAlignment="1">
      <alignment wrapText="1"/>
    </xf>
    <xf numFmtId="0" fontId="93" fillId="0" borderId="10" xfId="0" applyFont="1" applyBorder="1" applyAlignment="1">
      <alignment vertical="top" wrapText="1"/>
    </xf>
    <xf numFmtId="0" fontId="93" fillId="35" borderId="13" xfId="0" applyFont="1" applyFill="1" applyBorder="1" applyAlignment="1">
      <alignment horizontal="left" vertical="top" wrapText="1"/>
    </xf>
    <xf numFmtId="0" fontId="102" fillId="35" borderId="10" xfId="0" applyFont="1" applyFill="1" applyBorder="1" applyAlignment="1">
      <alignment vertical="top" wrapText="1"/>
    </xf>
    <xf numFmtId="0" fontId="97" fillId="33" borderId="11" xfId="0" applyFont="1" applyFill="1" applyBorder="1" applyAlignment="1">
      <alignment vertical="top" wrapText="1"/>
    </xf>
    <xf numFmtId="0" fontId="93" fillId="0" borderId="11" xfId="0" applyFont="1" applyBorder="1" applyAlignment="1">
      <alignment vertical="top" wrapText="1"/>
    </xf>
    <xf numFmtId="49" fontId="0" fillId="33" borderId="21" xfId="0" applyNumberFormat="1" applyFont="1" applyFill="1" applyBorder="1" applyAlignment="1">
      <alignment horizontal="center" vertical="top"/>
    </xf>
    <xf numFmtId="49" fontId="0" fillId="35" borderId="11" xfId="0" applyNumberFormat="1" applyFont="1" applyFill="1" applyBorder="1" applyAlignment="1">
      <alignment horizontal="center" vertical="top"/>
    </xf>
    <xf numFmtId="49" fontId="0" fillId="35" borderId="10" xfId="0" applyNumberFormat="1" applyFont="1" applyFill="1" applyBorder="1" applyAlignment="1">
      <alignment horizontal="center" vertical="center" wrapText="1"/>
    </xf>
    <xf numFmtId="49" fontId="0" fillId="0" borderId="11" xfId="0" applyNumberFormat="1" applyFont="1" applyBorder="1" applyAlignment="1">
      <alignment horizontal="center" vertical="top"/>
    </xf>
    <xf numFmtId="0" fontId="101" fillId="34" borderId="11" xfId="0" applyFont="1" applyFill="1" applyBorder="1" applyAlignment="1">
      <alignment horizontal="center" vertical="top" wrapText="1"/>
    </xf>
    <xf numFmtId="0" fontId="0" fillId="34" borderId="11" xfId="0" applyFont="1" applyFill="1" applyBorder="1" applyAlignment="1">
      <alignment horizontal="center" vertical="top"/>
    </xf>
    <xf numFmtId="0" fontId="0" fillId="34" borderId="11" xfId="0" applyFont="1" applyFill="1" applyBorder="1" applyAlignment="1">
      <alignment horizontal="center" vertical="top" wrapText="1"/>
    </xf>
    <xf numFmtId="174" fontId="101" fillId="33" borderId="11" xfId="44" applyNumberFormat="1" applyFont="1" applyFill="1" applyBorder="1" applyAlignment="1">
      <alignment vertical="top" wrapText="1"/>
    </xf>
    <xf numFmtId="174" fontId="101" fillId="33" borderId="11" xfId="44" applyNumberFormat="1" applyFont="1" applyFill="1" applyBorder="1" applyAlignment="1">
      <alignment horizontal="right" vertical="top"/>
    </xf>
    <xf numFmtId="164" fontId="101" fillId="33" borderId="11" xfId="0" applyNumberFormat="1" applyFont="1" applyFill="1" applyBorder="1" applyAlignment="1">
      <alignment horizontal="center" vertical="top"/>
    </xf>
    <xf numFmtId="0" fontId="0" fillId="33" borderId="0" xfId="0" applyFont="1" applyFill="1" applyAlignment="1">
      <alignment vertical="top"/>
    </xf>
    <xf numFmtId="174" fontId="101" fillId="0" borderId="11" xfId="44" applyNumberFormat="1" applyFont="1" applyBorder="1" applyAlignment="1">
      <alignment vertical="top"/>
    </xf>
    <xf numFmtId="174" fontId="101" fillId="33" borderId="22" xfId="44" applyNumberFormat="1" applyFont="1" applyFill="1" applyBorder="1" applyAlignment="1">
      <alignment vertical="top"/>
    </xf>
    <xf numFmtId="6" fontId="0" fillId="33" borderId="13" xfId="0" applyNumberFormat="1" applyFont="1" applyFill="1" applyBorder="1" applyAlignment="1">
      <alignment vertical="top"/>
    </xf>
    <xf numFmtId="174" fontId="16" fillId="33" borderId="11" xfId="44" applyNumberFormat="1" applyFont="1" applyFill="1" applyBorder="1" applyAlignment="1">
      <alignment vertical="top"/>
    </xf>
    <xf numFmtId="164" fontId="101" fillId="33" borderId="27" xfId="44" applyNumberFormat="1" applyFont="1" applyFill="1" applyBorder="1" applyAlignment="1">
      <alignment vertical="top"/>
    </xf>
    <xf numFmtId="164" fontId="88" fillId="33" borderId="10" xfId="44" applyNumberFormat="1" applyFont="1" applyFill="1" applyBorder="1" applyAlignment="1">
      <alignment vertical="top"/>
    </xf>
    <xf numFmtId="164" fontId="25" fillId="39" borderId="10" xfId="44" applyNumberFormat="1" applyFont="1" applyFill="1" applyBorder="1" applyAlignment="1">
      <alignment vertical="top"/>
    </xf>
    <xf numFmtId="174" fontId="16" fillId="38" borderId="10" xfId="44" applyNumberFormat="1" applyFont="1" applyFill="1" applyBorder="1" applyAlignment="1">
      <alignment vertical="top"/>
    </xf>
    <xf numFmtId="0" fontId="102" fillId="33" borderId="0" xfId="0" applyFont="1" applyFill="1" applyAlignment="1">
      <alignment vertical="top" wrapText="1"/>
    </xf>
    <xf numFmtId="49" fontId="0" fillId="38" borderId="13" xfId="0" applyNumberFormat="1" applyFont="1" applyFill="1" applyBorder="1" applyAlignment="1">
      <alignment horizontal="center" vertical="center"/>
    </xf>
    <xf numFmtId="0" fontId="0" fillId="34" borderId="10" xfId="0" applyFill="1" applyBorder="1" applyAlignment="1">
      <alignment horizontal="left" vertical="top" wrapText="1"/>
    </xf>
    <xf numFmtId="0" fontId="93" fillId="34" borderId="10" xfId="0" applyFont="1" applyFill="1" applyBorder="1" applyAlignment="1">
      <alignment wrapText="1"/>
    </xf>
    <xf numFmtId="0" fontId="0" fillId="34" borderId="0" xfId="0" applyFill="1" applyAlignment="1">
      <alignment horizontal="left" wrapText="1"/>
    </xf>
    <xf numFmtId="0" fontId="0" fillId="0" borderId="0" xfId="0" applyFont="1" applyAlignment="1">
      <alignment wrapText="1"/>
    </xf>
    <xf numFmtId="0" fontId="95" fillId="35" borderId="10" xfId="0" applyFont="1" applyFill="1" applyBorder="1" applyAlignment="1">
      <alignment vertical="top" wrapText="1"/>
    </xf>
    <xf numFmtId="0" fontId="0" fillId="33" borderId="0" xfId="0" applyFont="1" applyFill="1" applyAlignment="1">
      <alignment/>
    </xf>
    <xf numFmtId="0" fontId="101" fillId="33" borderId="11" xfId="0" applyFont="1" applyFill="1" applyBorder="1" applyAlignment="1">
      <alignment horizontal="center" vertical="center" wrapText="1"/>
    </xf>
    <xf numFmtId="174" fontId="101" fillId="33" borderId="11" xfId="44" applyNumberFormat="1" applyFont="1" applyFill="1" applyBorder="1" applyAlignment="1">
      <alignment/>
    </xf>
    <xf numFmtId="0" fontId="0" fillId="35" borderId="10" xfId="0" applyFont="1" applyFill="1" applyBorder="1" applyAlignment="1">
      <alignment vertical="center"/>
    </xf>
    <xf numFmtId="0" fontId="102" fillId="0" borderId="10" xfId="0" applyFont="1" applyBorder="1" applyAlignment="1">
      <alignment wrapText="1"/>
    </xf>
    <xf numFmtId="0" fontId="0" fillId="34" borderId="10" xfId="0" applyFont="1" applyFill="1" applyBorder="1" applyAlignment="1">
      <alignment wrapText="1"/>
    </xf>
    <xf numFmtId="0" fontId="108" fillId="34" borderId="10" xfId="0" applyFont="1" applyFill="1" applyBorder="1" applyAlignment="1">
      <alignment horizontal="center" vertical="center" wrapText="1"/>
    </xf>
    <xf numFmtId="0" fontId="85" fillId="35" borderId="0" xfId="0" applyFont="1" applyFill="1" applyBorder="1" applyAlignment="1">
      <alignment/>
    </xf>
    <xf numFmtId="0" fontId="101" fillId="35" borderId="0" xfId="0" applyFont="1" applyFill="1" applyBorder="1" applyAlignment="1">
      <alignment/>
    </xf>
    <xf numFmtId="0" fontId="0" fillId="35" borderId="0" xfId="0" applyFill="1" applyAlignment="1">
      <alignment vertical="center" wrapText="1"/>
    </xf>
    <xf numFmtId="0" fontId="93" fillId="0" borderId="31" xfId="0" applyFont="1" applyBorder="1" applyAlignment="1">
      <alignment/>
    </xf>
    <xf numFmtId="0" fontId="93" fillId="0" borderId="32" xfId="0" applyFont="1" applyBorder="1" applyAlignment="1">
      <alignment/>
    </xf>
    <xf numFmtId="0" fontId="0" fillId="33" borderId="33" xfId="0" applyFont="1" applyFill="1" applyBorder="1" applyAlignment="1">
      <alignment/>
    </xf>
    <xf numFmtId="49" fontId="87" fillId="35" borderId="11" xfId="0" applyNumberFormat="1" applyFont="1" applyFill="1" applyBorder="1" applyAlignment="1">
      <alignment horizontal="center" vertical="top" wrapText="1"/>
    </xf>
    <xf numFmtId="0" fontId="0" fillId="33" borderId="34" xfId="0" applyFont="1" applyFill="1" applyBorder="1" applyAlignment="1">
      <alignment/>
    </xf>
    <xf numFmtId="0" fontId="0" fillId="0" borderId="33" xfId="0" applyFont="1" applyBorder="1" applyAlignment="1">
      <alignment/>
    </xf>
    <xf numFmtId="0" fontId="0" fillId="0" borderId="34" xfId="0" applyFont="1" applyBorder="1" applyAlignment="1">
      <alignment/>
    </xf>
    <xf numFmtId="0" fontId="101" fillId="0" borderId="35" xfId="0" applyFont="1" applyBorder="1" applyAlignment="1">
      <alignment horizontal="center"/>
    </xf>
    <xf numFmtId="0" fontId="101" fillId="0" borderId="36" xfId="0" applyFont="1" applyBorder="1" applyAlignment="1">
      <alignment horizontal="center"/>
    </xf>
    <xf numFmtId="0" fontId="16" fillId="34" borderId="0" xfId="0" applyFont="1" applyFill="1" applyAlignment="1">
      <alignment wrapText="1"/>
    </xf>
    <xf numFmtId="0" fontId="0" fillId="34" borderId="10" xfId="0" applyFont="1" applyFill="1" applyBorder="1" applyAlignment="1">
      <alignment horizontal="center" wrapText="1"/>
    </xf>
    <xf numFmtId="0" fontId="0" fillId="0" borderId="0" xfId="0" applyFont="1" applyAlignment="1">
      <alignment horizontal="center"/>
    </xf>
    <xf numFmtId="0" fontId="0" fillId="34" borderId="20" xfId="0" applyFont="1" applyFill="1" applyBorder="1" applyAlignment="1">
      <alignment horizontal="center"/>
    </xf>
    <xf numFmtId="0" fontId="0" fillId="35" borderId="10" xfId="0" applyFont="1" applyFill="1" applyBorder="1" applyAlignment="1">
      <alignment horizontal="center" vertical="center" wrapText="1"/>
    </xf>
    <xf numFmtId="0" fontId="84" fillId="34" borderId="10" xfId="0" applyFont="1" applyFill="1" applyBorder="1" applyAlignment="1">
      <alignment wrapText="1"/>
    </xf>
    <xf numFmtId="0" fontId="84" fillId="34" borderId="10" xfId="0" applyFont="1" applyFill="1" applyBorder="1" applyAlignment="1">
      <alignment horizontal="center" wrapText="1"/>
    </xf>
    <xf numFmtId="0" fontId="102" fillId="35" borderId="10" xfId="0" applyFont="1" applyFill="1" applyBorder="1" applyAlignment="1">
      <alignment vertical="center" wrapText="1"/>
    </xf>
    <xf numFmtId="0" fontId="0" fillId="35" borderId="10" xfId="0" applyFont="1" applyFill="1" applyBorder="1" applyAlignment="1">
      <alignment horizontal="right" vertical="center" wrapText="1"/>
    </xf>
    <xf numFmtId="0" fontId="0" fillId="35" borderId="10" xfId="0" applyFill="1" applyBorder="1" applyAlignment="1">
      <alignment horizontal="right" vertical="top" wrapText="1"/>
    </xf>
    <xf numFmtId="0" fontId="109" fillId="0" borderId="37" xfId="0" applyFont="1" applyBorder="1" applyAlignment="1">
      <alignment wrapText="1"/>
    </xf>
    <xf numFmtId="0" fontId="0" fillId="0" borderId="37" xfId="0" applyBorder="1" applyAlignment="1">
      <alignment/>
    </xf>
    <xf numFmtId="0" fontId="110" fillId="0" borderId="10" xfId="0" applyFont="1" applyBorder="1" applyAlignment="1">
      <alignment/>
    </xf>
    <xf numFmtId="0" fontId="0" fillId="0" borderId="10" xfId="0" applyBorder="1" applyAlignment="1">
      <alignment/>
    </xf>
    <xf numFmtId="0" fontId="10" fillId="36" borderId="10" xfId="0" applyFont="1" applyFill="1" applyBorder="1" applyAlignment="1">
      <alignment horizontal="center" vertical="center" wrapText="1"/>
    </xf>
    <xf numFmtId="0" fontId="103" fillId="0" borderId="10" xfId="0" applyFont="1" applyBorder="1" applyAlignment="1">
      <alignment/>
    </xf>
    <xf numFmtId="49" fontId="100" fillId="0" borderId="10" xfId="0" applyNumberFormat="1" applyFont="1" applyBorder="1" applyAlignment="1">
      <alignment horizontal="center" wrapText="1"/>
    </xf>
    <xf numFmtId="0" fontId="111" fillId="33" borderId="10" xfId="0" applyFont="1" applyFill="1" applyBorder="1" applyAlignment="1">
      <alignment wrapText="1"/>
    </xf>
    <xf numFmtId="0" fontId="109" fillId="0" borderId="10" xfId="0" applyFont="1" applyBorder="1" applyAlignment="1">
      <alignment wrapText="1"/>
    </xf>
    <xf numFmtId="0" fontId="112" fillId="34" borderId="22" xfId="0" applyFont="1" applyFill="1" applyBorder="1" applyAlignment="1">
      <alignment horizontal="center" vertical="center"/>
    </xf>
    <xf numFmtId="0" fontId="83" fillId="34" borderId="38" xfId="0" applyFont="1" applyFill="1" applyBorder="1" applyAlignment="1">
      <alignment horizontal="center" vertical="center"/>
    </xf>
    <xf numFmtId="0" fontId="83" fillId="34" borderId="20" xfId="0" applyFont="1" applyFill="1" applyBorder="1" applyAlignment="1">
      <alignment horizontal="center" vertical="center"/>
    </xf>
    <xf numFmtId="0" fontId="105" fillId="6" borderId="22" xfId="0" applyFont="1" applyFill="1" applyBorder="1" applyAlignment="1">
      <alignment horizontal="center" wrapText="1"/>
    </xf>
    <xf numFmtId="0" fontId="105" fillId="6" borderId="38" xfId="0" applyFont="1" applyFill="1" applyBorder="1" applyAlignment="1">
      <alignment horizontal="center" wrapText="1"/>
    </xf>
    <xf numFmtId="0" fontId="105" fillId="6" borderId="20" xfId="0" applyFont="1" applyFill="1" applyBorder="1" applyAlignment="1">
      <alignment horizontal="center" wrapText="1"/>
    </xf>
    <xf numFmtId="0" fontId="0" fillId="35" borderId="0" xfId="0" applyFill="1" applyAlignment="1">
      <alignment vertical="top" wrapText="1"/>
    </xf>
    <xf numFmtId="0" fontId="102" fillId="33" borderId="10" xfId="0" applyFont="1" applyFill="1" applyBorder="1" applyAlignment="1">
      <alignment horizontal="left" vertical="top" wrapText="1"/>
    </xf>
    <xf numFmtId="0" fontId="102" fillId="33" borderId="0" xfId="0" applyFont="1" applyFill="1" applyAlignment="1">
      <alignment wrapText="1"/>
    </xf>
    <xf numFmtId="0" fontId="0" fillId="33" borderId="0" xfId="0" applyFont="1" applyFill="1" applyAlignment="1">
      <alignment wrapText="1"/>
    </xf>
    <xf numFmtId="0" fontId="0" fillId="34" borderId="10" xfId="0" applyFont="1" applyFill="1" applyBorder="1" applyAlignment="1">
      <alignment horizontal="left" vertical="top" wrapText="1"/>
    </xf>
    <xf numFmtId="0" fontId="0" fillId="34" borderId="0" xfId="0" applyFont="1" applyFill="1" applyAlignment="1">
      <alignment vertical="top" wrapText="1"/>
    </xf>
    <xf numFmtId="0" fontId="102" fillId="35" borderId="10" xfId="0" applyFont="1" applyFill="1" applyBorder="1" applyAlignment="1">
      <alignment wrapText="1"/>
    </xf>
    <xf numFmtId="0" fontId="22" fillId="39" borderId="10" xfId="0" applyFont="1" applyFill="1" applyBorder="1" applyAlignment="1">
      <alignment vertical="top" wrapText="1"/>
    </xf>
    <xf numFmtId="0" fontId="0" fillId="39" borderId="10" xfId="0" applyFont="1" applyFill="1" applyBorder="1" applyAlignment="1">
      <alignment vertical="top" wrapText="1"/>
    </xf>
    <xf numFmtId="0" fontId="1" fillId="39" borderId="10" xfId="0" applyFont="1" applyFill="1" applyBorder="1" applyAlignment="1">
      <alignment vertical="top" wrapText="1"/>
    </xf>
    <xf numFmtId="0" fontId="22" fillId="34" borderId="11" xfId="0" applyFont="1" applyFill="1" applyBorder="1" applyAlignment="1">
      <alignment horizontal="left" vertical="center" wrapText="1"/>
    </xf>
    <xf numFmtId="0" fontId="102" fillId="33" borderId="11" xfId="0" applyFont="1" applyFill="1" applyBorder="1" applyAlignment="1">
      <alignment vertical="top" wrapText="1"/>
    </xf>
    <xf numFmtId="0" fontId="102" fillId="35" borderId="11" xfId="0" applyFont="1" applyFill="1" applyBorder="1" applyAlignment="1">
      <alignment vertical="top" wrapText="1"/>
    </xf>
    <xf numFmtId="0" fontId="102" fillId="35" borderId="11" xfId="0" applyFont="1" applyFill="1" applyBorder="1" applyAlignment="1">
      <alignment vertical="top"/>
    </xf>
    <xf numFmtId="49" fontId="102" fillId="35" borderId="11" xfId="0" applyNumberFormat="1" applyFont="1" applyFill="1" applyBorder="1" applyAlignment="1">
      <alignment horizontal="center" vertical="top"/>
    </xf>
    <xf numFmtId="0" fontId="22" fillId="35" borderId="10" xfId="0" applyFont="1" applyFill="1" applyBorder="1" applyAlignment="1">
      <alignment vertical="top" wrapText="1"/>
    </xf>
    <xf numFmtId="49" fontId="102" fillId="35" borderId="10" xfId="0" applyNumberFormat="1" applyFont="1" applyFill="1" applyBorder="1" applyAlignment="1">
      <alignment horizontal="center" vertical="top"/>
    </xf>
    <xf numFmtId="0" fontId="102" fillId="33" borderId="10" xfId="0" applyFont="1" applyFill="1" applyBorder="1" applyAlignment="1">
      <alignment/>
    </xf>
    <xf numFmtId="49" fontId="102" fillId="33" borderId="10" xfId="0" applyNumberFormat="1" applyFont="1" applyFill="1" applyBorder="1" applyAlignment="1">
      <alignment horizontal="center"/>
    </xf>
    <xf numFmtId="0" fontId="113" fillId="33" borderId="10" xfId="0" applyFont="1" applyFill="1" applyBorder="1" applyAlignment="1">
      <alignment wrapText="1"/>
    </xf>
    <xf numFmtId="49" fontId="102" fillId="33" borderId="10" xfId="0" applyNumberFormat="1" applyFont="1" applyFill="1" applyBorder="1" applyAlignment="1">
      <alignment horizontal="center" vertical="top"/>
    </xf>
    <xf numFmtId="0" fontId="102" fillId="33" borderId="11" xfId="0" applyFont="1" applyFill="1" applyBorder="1" applyAlignment="1">
      <alignment vertical="top"/>
    </xf>
    <xf numFmtId="49" fontId="102" fillId="33" borderId="11" xfId="0" applyNumberFormat="1" applyFont="1" applyFill="1" applyBorder="1" applyAlignment="1">
      <alignment horizontal="center" vertical="top"/>
    </xf>
    <xf numFmtId="0" fontId="102" fillId="33" borderId="18" xfId="0" applyFont="1" applyFill="1" applyBorder="1" applyAlignment="1">
      <alignment vertical="top"/>
    </xf>
    <xf numFmtId="0" fontId="102" fillId="33" borderId="18" xfId="0" applyFont="1" applyFill="1" applyBorder="1" applyAlignment="1">
      <alignment wrapText="1"/>
    </xf>
    <xf numFmtId="49" fontId="102" fillId="33" borderId="18" xfId="0" applyNumberFormat="1" applyFont="1" applyFill="1" applyBorder="1" applyAlignment="1">
      <alignment horizontal="center" vertical="top"/>
    </xf>
    <xf numFmtId="0" fontId="102" fillId="33" borderId="13" xfId="0" applyFont="1" applyFill="1" applyBorder="1" applyAlignment="1">
      <alignment vertical="top" wrapText="1"/>
    </xf>
    <xf numFmtId="0" fontId="102" fillId="33" borderId="13" xfId="0" applyFont="1" applyFill="1" applyBorder="1" applyAlignment="1">
      <alignment vertical="top"/>
    </xf>
    <xf numFmtId="0" fontId="102" fillId="33" borderId="13" xfId="0" applyFont="1" applyFill="1" applyBorder="1" applyAlignment="1">
      <alignment wrapText="1"/>
    </xf>
    <xf numFmtId="49" fontId="102" fillId="33" borderId="13" xfId="0" applyNumberFormat="1" applyFont="1" applyFill="1" applyBorder="1" applyAlignment="1">
      <alignment horizontal="center" vertical="top"/>
    </xf>
    <xf numFmtId="0" fontId="102" fillId="33" borderId="11" xfId="0" applyFont="1" applyFill="1" applyBorder="1" applyAlignment="1">
      <alignment/>
    </xf>
    <xf numFmtId="0" fontId="102" fillId="33" borderId="11" xfId="0" applyFont="1" applyFill="1" applyBorder="1" applyAlignment="1">
      <alignment wrapText="1"/>
    </xf>
    <xf numFmtId="0" fontId="113" fillId="33" borderId="11" xfId="0" applyFont="1" applyFill="1" applyBorder="1" applyAlignment="1">
      <alignment horizontal="center"/>
    </xf>
    <xf numFmtId="0" fontId="22" fillId="39" borderId="10" xfId="0" applyFont="1" applyFill="1" applyBorder="1" applyAlignment="1">
      <alignment vertical="top"/>
    </xf>
    <xf numFmtId="0" fontId="102" fillId="33" borderId="13" xfId="0" applyFont="1" applyFill="1" applyBorder="1" applyAlignment="1">
      <alignment/>
    </xf>
    <xf numFmtId="0" fontId="102" fillId="33" borderId="13" xfId="0" applyFont="1" applyFill="1" applyBorder="1" applyAlignment="1">
      <alignment horizontal="center" vertical="top"/>
    </xf>
    <xf numFmtId="49" fontId="102" fillId="33" borderId="13" xfId="0" applyNumberFormat="1" applyFont="1" applyFill="1" applyBorder="1" applyAlignment="1">
      <alignment horizontal="center"/>
    </xf>
    <xf numFmtId="0" fontId="102" fillId="35" borderId="10" xfId="0" applyFont="1" applyFill="1" applyBorder="1" applyAlignment="1">
      <alignment horizontal="left" vertical="top" wrapText="1"/>
    </xf>
    <xf numFmtId="0" fontId="102" fillId="35" borderId="13" xfId="0" applyNumberFormat="1" applyFont="1" applyFill="1" applyBorder="1" applyAlignment="1">
      <alignment vertical="top" wrapText="1"/>
    </xf>
    <xf numFmtId="49" fontId="102" fillId="38" borderId="13" xfId="0" applyNumberFormat="1" applyFont="1" applyFill="1" applyBorder="1" applyAlignment="1">
      <alignment horizontal="center" vertical="top"/>
    </xf>
    <xf numFmtId="0" fontId="102" fillId="33" borderId="12" xfId="0" applyFont="1" applyFill="1" applyBorder="1" applyAlignment="1">
      <alignment vertical="top"/>
    </xf>
    <xf numFmtId="0" fontId="102" fillId="35" borderId="10" xfId="0" applyFont="1" applyFill="1" applyBorder="1" applyAlignment="1">
      <alignment horizontal="left" wrapText="1"/>
    </xf>
    <xf numFmtId="0" fontId="102" fillId="35" borderId="10" xfId="0" applyNumberFormat="1" applyFont="1" applyFill="1" applyBorder="1" applyAlignment="1">
      <alignment vertical="top" wrapText="1"/>
    </xf>
    <xf numFmtId="0" fontId="102" fillId="35" borderId="0" xfId="0" applyFont="1" applyFill="1" applyAlignment="1">
      <alignment vertical="top" wrapText="1"/>
    </xf>
    <xf numFmtId="0" fontId="102" fillId="35" borderId="10" xfId="0" applyFont="1" applyFill="1" applyBorder="1" applyAlignment="1">
      <alignment vertical="top"/>
    </xf>
    <xf numFmtId="164" fontId="0" fillId="38" borderId="10" xfId="44" applyNumberFormat="1" applyFont="1" applyFill="1" applyBorder="1" applyAlignment="1">
      <alignment/>
    </xf>
    <xf numFmtId="0" fontId="84" fillId="34" borderId="10" xfId="0" applyFont="1" applyFill="1" applyBorder="1" applyAlignment="1">
      <alignment horizontal="center" vertical="center"/>
    </xf>
    <xf numFmtId="0" fontId="12" fillId="41" borderId="10" xfId="0" applyFont="1" applyFill="1" applyBorder="1" applyAlignment="1">
      <alignment horizontal="center" vertical="center" wrapText="1"/>
    </xf>
    <xf numFmtId="0" fontId="0" fillId="35" borderId="10" xfId="0" applyFill="1" applyBorder="1" applyAlignment="1">
      <alignment horizontal="center" wrapText="1"/>
    </xf>
    <xf numFmtId="0" fontId="64" fillId="40" borderId="10" xfId="0" applyFont="1" applyFill="1" applyBorder="1" applyAlignment="1">
      <alignment horizontal="left" vertical="top" wrapText="1"/>
    </xf>
    <xf numFmtId="49" fontId="12" fillId="40" borderId="10" xfId="0" applyNumberFormat="1" applyFont="1" applyFill="1" applyBorder="1" applyAlignment="1">
      <alignment horizontal="center" vertical="center" wrapText="1"/>
    </xf>
    <xf numFmtId="0" fontId="65" fillId="39" borderId="10" xfId="0" applyFont="1" applyFill="1" applyBorder="1" applyAlignment="1">
      <alignment horizontal="center" vertical="center"/>
    </xf>
    <xf numFmtId="174" fontId="65" fillId="0" borderId="10" xfId="44" applyNumberFormat="1" applyFont="1" applyBorder="1" applyAlignment="1">
      <alignment/>
    </xf>
    <xf numFmtId="164" fontId="65" fillId="0" borderId="10" xfId="44" applyNumberFormat="1" applyFont="1" applyBorder="1" applyAlignment="1">
      <alignment/>
    </xf>
    <xf numFmtId="174" fontId="65" fillId="39" borderId="10" xfId="44" applyNumberFormat="1" applyFont="1" applyFill="1" applyBorder="1" applyAlignment="1">
      <alignment vertical="top"/>
    </xf>
    <xf numFmtId="164" fontId="65" fillId="0" borderId="10" xfId="0" applyNumberFormat="1" applyFont="1" applyBorder="1" applyAlignment="1">
      <alignment/>
    </xf>
    <xf numFmtId="0" fontId="65" fillId="40" borderId="10" xfId="0" applyFont="1" applyFill="1" applyBorder="1" applyAlignment="1">
      <alignment horizontal="center" vertical="center"/>
    </xf>
    <xf numFmtId="0" fontId="65" fillId="40" borderId="10" xfId="0" applyFont="1" applyFill="1" applyBorder="1" applyAlignment="1">
      <alignment vertical="top" wrapText="1"/>
    </xf>
    <xf numFmtId="49" fontId="33" fillId="40" borderId="10" xfId="0" applyNumberFormat="1" applyFont="1" applyFill="1" applyBorder="1" applyAlignment="1">
      <alignment horizontal="center" vertical="center" wrapText="1"/>
    </xf>
    <xf numFmtId="164" fontId="65" fillId="0" borderId="10" xfId="44" applyNumberFormat="1" applyFont="1" applyBorder="1" applyAlignment="1">
      <alignment wrapText="1"/>
    </xf>
    <xf numFmtId="0" fontId="114" fillId="34" borderId="10" xfId="0" applyFont="1" applyFill="1" applyBorder="1" applyAlignment="1">
      <alignment horizontal="center" vertical="center" wrapText="1"/>
    </xf>
    <xf numFmtId="0" fontId="65" fillId="34" borderId="10" xfId="0" applyFont="1" applyFill="1" applyBorder="1" applyAlignment="1">
      <alignment horizontal="center" vertical="center"/>
    </xf>
    <xf numFmtId="0" fontId="64" fillId="40" borderId="10" xfId="0" applyFont="1" applyFill="1" applyBorder="1" applyAlignment="1">
      <alignment horizontal="left" vertical="center" wrapText="1"/>
    </xf>
    <xf numFmtId="0" fontId="1" fillId="40" borderId="10" xfId="0" applyFont="1" applyFill="1" applyBorder="1" applyAlignment="1">
      <alignment horizontal="center" vertical="center"/>
    </xf>
    <xf numFmtId="0" fontId="1" fillId="40" borderId="10" xfId="0" applyFont="1" applyFill="1" applyBorder="1" applyAlignment="1">
      <alignment horizontal="left" vertical="top" wrapText="1"/>
    </xf>
    <xf numFmtId="0" fontId="1" fillId="40" borderId="10" xfId="0" applyFont="1" applyFill="1" applyBorder="1" applyAlignment="1">
      <alignment vertical="top" wrapText="1"/>
    </xf>
    <xf numFmtId="49" fontId="23" fillId="40" borderId="10" xfId="0" applyNumberFormat="1" applyFont="1" applyFill="1" applyBorder="1" applyAlignment="1">
      <alignment horizontal="center" vertical="top" wrapText="1"/>
    </xf>
    <xf numFmtId="0" fontId="1" fillId="39" borderId="10" xfId="0" applyFont="1" applyFill="1" applyBorder="1" applyAlignment="1">
      <alignment horizontal="center" vertical="center"/>
    </xf>
    <xf numFmtId="174" fontId="1" fillId="0" borderId="10" xfId="44" applyNumberFormat="1" applyFont="1" applyBorder="1" applyAlignment="1">
      <alignment/>
    </xf>
    <xf numFmtId="164" fontId="1" fillId="0" borderId="10" xfId="44" applyNumberFormat="1" applyFont="1" applyBorder="1" applyAlignment="1">
      <alignment wrapText="1"/>
    </xf>
    <xf numFmtId="0" fontId="1" fillId="34" borderId="10" xfId="0" applyFont="1" applyFill="1" applyBorder="1" applyAlignment="1">
      <alignment horizontal="center" vertical="center"/>
    </xf>
    <xf numFmtId="0" fontId="1" fillId="41" borderId="10" xfId="0" applyFont="1" applyFill="1" applyBorder="1" applyAlignment="1">
      <alignment horizontal="left" vertical="top" wrapText="1"/>
    </xf>
    <xf numFmtId="0" fontId="108" fillId="34" borderId="10" xfId="0" applyFont="1" applyFill="1" applyBorder="1" applyAlignment="1">
      <alignment horizontal="center" vertical="center"/>
    </xf>
    <xf numFmtId="164" fontId="0" fillId="0" borderId="10" xfId="44" applyNumberFormat="1" applyFont="1" applyBorder="1" applyAlignment="1">
      <alignment/>
    </xf>
    <xf numFmtId="174" fontId="0" fillId="0" borderId="10" xfId="44" applyNumberFormat="1" applyFont="1" applyBorder="1" applyAlignment="1">
      <alignment/>
    </xf>
    <xf numFmtId="0" fontId="83" fillId="33" borderId="10" xfId="0" applyFont="1" applyFill="1" applyBorder="1" applyAlignment="1">
      <alignment vertical="center" wrapText="1"/>
    </xf>
    <xf numFmtId="0" fontId="95" fillId="35" borderId="10" xfId="0" applyFont="1" applyFill="1" applyBorder="1" applyAlignment="1">
      <alignment horizontal="left" wrapText="1"/>
    </xf>
    <xf numFmtId="0" fontId="0" fillId="33" borderId="10" xfId="0" applyFont="1" applyFill="1" applyBorder="1" applyAlignment="1">
      <alignment horizontal="left" vertical="top" wrapText="1"/>
    </xf>
    <xf numFmtId="174" fontId="0" fillId="33" borderId="10" xfId="44" applyNumberFormat="1" applyFont="1" applyFill="1" applyBorder="1" applyAlignment="1">
      <alignment vertical="center" wrapText="1"/>
    </xf>
    <xf numFmtId="0" fontId="0" fillId="33" borderId="10" xfId="0" applyFill="1" applyBorder="1" applyAlignment="1">
      <alignment wrapText="1"/>
    </xf>
    <xf numFmtId="0" fontId="0" fillId="33" borderId="10" xfId="0" applyFill="1" applyBorder="1" applyAlignment="1">
      <alignment vertical="top" wrapText="1"/>
    </xf>
    <xf numFmtId="164" fontId="101" fillId="38" borderId="10" xfId="44" applyNumberFormat="1" applyFont="1" applyFill="1" applyBorder="1" applyAlignment="1">
      <alignment vertical="top"/>
    </xf>
    <xf numFmtId="174" fontId="0" fillId="33" borderId="10" xfId="44" applyNumberFormat="1" applyFont="1" applyFill="1" applyBorder="1" applyAlignment="1">
      <alignment vertical="top" wrapText="1"/>
    </xf>
    <xf numFmtId="0" fontId="108" fillId="34" borderId="10" xfId="0" applyFont="1" applyFill="1" applyBorder="1" applyAlignment="1">
      <alignment horizontal="center" vertical="top" wrapText="1"/>
    </xf>
    <xf numFmtId="0" fontId="102" fillId="35" borderId="14" xfId="0" applyFont="1" applyFill="1" applyBorder="1" applyAlignment="1">
      <alignment vertical="top"/>
    </xf>
    <xf numFmtId="0" fontId="102" fillId="35" borderId="14" xfId="0" applyFont="1" applyFill="1" applyBorder="1" applyAlignment="1">
      <alignment horizontal="left" vertical="top" wrapText="1"/>
    </xf>
    <xf numFmtId="49" fontId="102" fillId="35" borderId="14" xfId="0" applyNumberFormat="1" applyFont="1" applyFill="1" applyBorder="1" applyAlignment="1">
      <alignment horizontal="center" vertical="top"/>
    </xf>
    <xf numFmtId="49" fontId="0" fillId="35" borderId="14" xfId="0" applyNumberFormat="1" applyFont="1" applyFill="1" applyBorder="1" applyAlignment="1">
      <alignment horizontal="center" vertical="top"/>
    </xf>
    <xf numFmtId="0" fontId="22" fillId="35" borderId="10" xfId="0" applyFont="1" applyFill="1" applyBorder="1" applyAlignment="1">
      <alignment wrapText="1"/>
    </xf>
    <xf numFmtId="0" fontId="102" fillId="35" borderId="13" xfId="0" applyFont="1" applyFill="1" applyBorder="1" applyAlignment="1">
      <alignment vertical="top"/>
    </xf>
    <xf numFmtId="0" fontId="102" fillId="35" borderId="13" xfId="0" applyFont="1" applyFill="1" applyBorder="1" applyAlignment="1">
      <alignment wrapText="1"/>
    </xf>
    <xf numFmtId="49" fontId="102" fillId="35" borderId="13" xfId="0" applyNumberFormat="1" applyFont="1" applyFill="1" applyBorder="1" applyAlignment="1">
      <alignment horizontal="center" vertical="top"/>
    </xf>
    <xf numFmtId="0" fontId="0" fillId="33" borderId="13" xfId="0" applyFill="1" applyBorder="1" applyAlignment="1">
      <alignment horizontal="center" vertical="top"/>
    </xf>
    <xf numFmtId="0" fontId="0" fillId="34" borderId="13" xfId="0" applyFill="1" applyBorder="1" applyAlignment="1">
      <alignment horizontal="center" vertical="top"/>
    </xf>
    <xf numFmtId="0" fontId="102" fillId="33" borderId="10" xfId="0" applyNumberFormat="1" applyFont="1" applyFill="1" applyBorder="1" applyAlignment="1">
      <alignment vertical="top" wrapText="1"/>
    </xf>
    <xf numFmtId="49" fontId="83" fillId="33" borderId="10" xfId="0" applyNumberFormat="1" applyFont="1" applyFill="1" applyBorder="1" applyAlignment="1">
      <alignment horizontal="center" vertical="top" wrapText="1"/>
    </xf>
    <xf numFmtId="49" fontId="0" fillId="35" borderId="11" xfId="0" applyNumberFormat="1" applyFill="1" applyBorder="1" applyAlignment="1">
      <alignment horizontal="center" vertical="top" wrapText="1"/>
    </xf>
    <xf numFmtId="0" fontId="97" fillId="35" borderId="13" xfId="0" applyFont="1" applyFill="1" applyBorder="1" applyAlignment="1">
      <alignment wrapText="1"/>
    </xf>
    <xf numFmtId="0" fontId="0" fillId="35" borderId="13" xfId="0" applyFont="1" applyFill="1" applyBorder="1" applyAlignment="1">
      <alignment vertical="top"/>
    </xf>
    <xf numFmtId="49" fontId="0" fillId="35" borderId="13" xfId="0" applyNumberFormat="1" applyFont="1" applyFill="1" applyBorder="1" applyAlignment="1">
      <alignment horizontal="center" vertical="top"/>
    </xf>
    <xf numFmtId="0" fontId="0" fillId="35" borderId="13" xfId="0" applyFont="1" applyFill="1" applyBorder="1" applyAlignment="1">
      <alignment horizontal="center" vertical="top"/>
    </xf>
    <xf numFmtId="0" fontId="16" fillId="34" borderId="10" xfId="0" applyFont="1" applyFill="1" applyBorder="1" applyAlignment="1">
      <alignment horizontal="center" vertical="top" wrapText="1"/>
    </xf>
    <xf numFmtId="0" fontId="102" fillId="34" borderId="11" xfId="0" applyFont="1" applyFill="1" applyBorder="1" applyAlignment="1">
      <alignment horizontal="left" vertical="center" wrapText="1"/>
    </xf>
    <xf numFmtId="0" fontId="22" fillId="34" borderId="10" xfId="0" applyFont="1" applyFill="1" applyBorder="1" applyAlignment="1">
      <alignment horizontal="left" vertical="top" wrapText="1"/>
    </xf>
    <xf numFmtId="49" fontId="102" fillId="38" borderId="10" xfId="0" applyNumberFormat="1"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3:HX268"/>
  <sheetViews>
    <sheetView zoomScale="63" zoomScaleNormal="63" workbookViewId="0" topLeftCell="A1">
      <selection activeCell="C3" sqref="C3:S164"/>
    </sheetView>
  </sheetViews>
  <sheetFormatPr defaultColWidth="9.140625" defaultRowHeight="15"/>
  <cols>
    <col min="3" max="3" width="19.57421875" style="5" customWidth="1"/>
    <col min="4" max="4" width="38.140625" style="6" customWidth="1"/>
    <col min="5" max="5" width="11.57421875" style="293" customWidth="1"/>
    <col min="6" max="6" width="42.140625" style="6" customWidth="1"/>
    <col min="7" max="7" width="13.140625" style="256" customWidth="1"/>
    <col min="8" max="8" width="12.00390625" style="256" customWidth="1"/>
    <col min="9" max="9" width="14.7109375" style="5" customWidth="1"/>
    <col min="10" max="10" width="13.421875" style="5" customWidth="1"/>
    <col min="11" max="11" width="15.8515625" style="5" customWidth="1"/>
    <col min="12" max="12" width="10.8515625" style="5" customWidth="1"/>
    <col min="13" max="13" width="11.00390625" style="5" customWidth="1"/>
    <col min="14" max="14" width="12.00390625" style="5" customWidth="1"/>
    <col min="15" max="15" width="22.421875" style="60" customWidth="1"/>
    <col min="16" max="16" width="21.28125" style="0" customWidth="1"/>
    <col min="17" max="17" width="20.28125" style="0" customWidth="1"/>
    <col min="18" max="18" width="18.7109375" style="232" customWidth="1"/>
    <col min="19" max="19" width="19.8515625" style="433" customWidth="1"/>
  </cols>
  <sheetData>
    <row r="3" spans="3:19" ht="65.25" customHeight="1">
      <c r="C3" s="771" t="s">
        <v>604</v>
      </c>
      <c r="D3" s="772"/>
      <c r="E3" s="772"/>
      <c r="F3" s="772"/>
      <c r="G3" s="777" t="s">
        <v>610</v>
      </c>
      <c r="H3" s="777"/>
      <c r="I3" s="773" t="s">
        <v>603</v>
      </c>
      <c r="J3" s="774"/>
      <c r="K3" s="774"/>
      <c r="L3" s="774"/>
      <c r="M3" s="774"/>
      <c r="N3" s="774"/>
      <c r="O3" s="775" t="s">
        <v>706</v>
      </c>
      <c r="P3" s="776"/>
      <c r="Q3" s="450"/>
      <c r="R3" s="450"/>
      <c r="S3" s="445" t="s">
        <v>596</v>
      </c>
    </row>
    <row r="4" spans="3:19" ht="95.25" customHeight="1">
      <c r="C4" s="307" t="s">
        <v>613</v>
      </c>
      <c r="D4" s="307" t="s">
        <v>602</v>
      </c>
      <c r="E4" s="390" t="s">
        <v>12</v>
      </c>
      <c r="F4" s="307" t="s">
        <v>595</v>
      </c>
      <c r="G4" s="257" t="s">
        <v>593</v>
      </c>
      <c r="H4" s="557" t="s">
        <v>594</v>
      </c>
      <c r="I4" s="469" t="s">
        <v>834</v>
      </c>
      <c r="J4" s="478" t="s">
        <v>750</v>
      </c>
      <c r="K4" s="478" t="s">
        <v>835</v>
      </c>
      <c r="L4" s="222" t="s">
        <v>572</v>
      </c>
      <c r="M4" s="223" t="s">
        <v>574</v>
      </c>
      <c r="N4" s="222" t="s">
        <v>705</v>
      </c>
      <c r="O4" s="556" t="s">
        <v>56</v>
      </c>
      <c r="P4" s="555" t="s">
        <v>776</v>
      </c>
      <c r="Q4" s="554" t="s">
        <v>836</v>
      </c>
      <c r="R4" s="553" t="s">
        <v>765</v>
      </c>
      <c r="S4" s="552" t="s">
        <v>767</v>
      </c>
    </row>
    <row r="5" spans="3:19" s="45" customFormat="1" ht="108" customHeight="1">
      <c r="C5" s="539"/>
      <c r="D5" s="539" t="s">
        <v>898</v>
      </c>
      <c r="E5" s="543" t="s">
        <v>899</v>
      </c>
      <c r="F5" s="539" t="s">
        <v>900</v>
      </c>
      <c r="G5" s="540" t="s">
        <v>901</v>
      </c>
      <c r="H5" s="540" t="s">
        <v>902</v>
      </c>
      <c r="I5" s="541" t="s">
        <v>903</v>
      </c>
      <c r="J5" s="544" t="s">
        <v>904</v>
      </c>
      <c r="K5" s="544" t="s">
        <v>906</v>
      </c>
      <c r="L5" s="545" t="s">
        <v>905</v>
      </c>
      <c r="M5" s="546" t="s">
        <v>907</v>
      </c>
      <c r="N5" s="542" t="s">
        <v>908</v>
      </c>
      <c r="O5" s="547" t="s">
        <v>909</v>
      </c>
      <c r="P5" s="549" t="s">
        <v>910</v>
      </c>
      <c r="Q5" s="548" t="s">
        <v>911</v>
      </c>
      <c r="R5" s="550" t="s">
        <v>912</v>
      </c>
      <c r="S5" s="551" t="s">
        <v>913</v>
      </c>
    </row>
    <row r="6" spans="2:19" ht="72.75" customHeight="1">
      <c r="B6" s="45"/>
      <c r="C6" s="19" t="s">
        <v>597</v>
      </c>
      <c r="D6" s="374" t="s">
        <v>703</v>
      </c>
      <c r="E6" s="502" t="s">
        <v>16</v>
      </c>
      <c r="F6" s="375" t="s">
        <v>1100</v>
      </c>
      <c r="G6" s="501" t="s">
        <v>15</v>
      </c>
      <c r="H6" s="501" t="s">
        <v>164</v>
      </c>
      <c r="I6" s="411" t="s">
        <v>789</v>
      </c>
      <c r="J6" s="413"/>
      <c r="K6" s="413"/>
      <c r="L6" s="413" t="s">
        <v>33</v>
      </c>
      <c r="M6" s="412" t="s">
        <v>382</v>
      </c>
      <c r="N6" s="413"/>
      <c r="O6" s="428">
        <v>1900000</v>
      </c>
      <c r="P6" s="428">
        <v>1900000</v>
      </c>
      <c r="Q6" s="428">
        <f>P6+P6*0.025</f>
        <v>1947500</v>
      </c>
      <c r="R6" s="254"/>
      <c r="S6" s="480">
        <v>-13250</v>
      </c>
    </row>
    <row r="7" spans="2:19" s="43" customFormat="1" ht="151.5" customHeight="1">
      <c r="B7" s="45">
        <v>6</v>
      </c>
      <c r="C7" s="588" t="s">
        <v>982</v>
      </c>
      <c r="D7" s="599" t="s">
        <v>860</v>
      </c>
      <c r="E7" s="600" t="s">
        <v>848</v>
      </c>
      <c r="F7" s="597" t="s">
        <v>994</v>
      </c>
      <c r="G7" s="691" t="s">
        <v>870</v>
      </c>
      <c r="H7" s="601" t="s">
        <v>990</v>
      </c>
      <c r="I7" s="413" t="s">
        <v>33</v>
      </c>
      <c r="J7" s="413" t="s">
        <v>33</v>
      </c>
      <c r="K7" s="582" t="s">
        <v>1101</v>
      </c>
      <c r="L7" s="413" t="s">
        <v>33</v>
      </c>
      <c r="M7" s="413" t="s">
        <v>33</v>
      </c>
      <c r="N7" s="413" t="s">
        <v>33</v>
      </c>
      <c r="O7" s="602"/>
      <c r="P7" s="603"/>
      <c r="Q7" s="594"/>
      <c r="R7" s="604"/>
      <c r="S7" s="864">
        <v>50000</v>
      </c>
    </row>
    <row r="8" spans="2:19" s="43" customFormat="1" ht="80.25" customHeight="1">
      <c r="B8" s="45"/>
      <c r="C8" s="865" t="s">
        <v>1010</v>
      </c>
      <c r="D8" s="18"/>
      <c r="E8" s="328" t="s">
        <v>16</v>
      </c>
      <c r="F8" s="282" t="s">
        <v>506</v>
      </c>
      <c r="G8" s="259" t="s">
        <v>558</v>
      </c>
      <c r="H8" s="259" t="s">
        <v>505</v>
      </c>
      <c r="I8" s="672" t="s">
        <v>788</v>
      </c>
      <c r="J8" s="413" t="s">
        <v>33</v>
      </c>
      <c r="K8" s="413"/>
      <c r="L8" s="413" t="s">
        <v>33</v>
      </c>
      <c r="M8" s="412" t="s">
        <v>382</v>
      </c>
      <c r="N8" s="413" t="s">
        <v>33</v>
      </c>
      <c r="O8" s="397">
        <v>2033220</v>
      </c>
      <c r="P8" s="399">
        <v>0</v>
      </c>
      <c r="Q8" s="397">
        <f>P8+P8*0.025</f>
        <v>0</v>
      </c>
      <c r="R8" s="399"/>
      <c r="S8" s="428"/>
    </row>
    <row r="9" spans="2:19" s="43" customFormat="1" ht="168">
      <c r="B9" s="45">
        <v>7</v>
      </c>
      <c r="C9" s="866" t="s">
        <v>982</v>
      </c>
      <c r="D9" s="674" t="s">
        <v>859</v>
      </c>
      <c r="E9" s="503" t="s">
        <v>16</v>
      </c>
      <c r="F9" s="597" t="s">
        <v>1102</v>
      </c>
      <c r="G9" s="718" t="s">
        <v>15</v>
      </c>
      <c r="H9" s="601" t="s">
        <v>990</v>
      </c>
      <c r="I9" s="243" t="s">
        <v>606</v>
      </c>
      <c r="J9" s="412" t="s">
        <v>382</v>
      </c>
      <c r="K9" s="413"/>
      <c r="L9" s="413" t="s">
        <v>33</v>
      </c>
      <c r="M9" s="413" t="s">
        <v>33</v>
      </c>
      <c r="N9" s="413" t="s">
        <v>33</v>
      </c>
      <c r="O9" s="627"/>
      <c r="P9" s="328"/>
      <c r="Q9" s="328"/>
      <c r="R9" s="658">
        <v>1500000</v>
      </c>
      <c r="S9" s="98"/>
    </row>
    <row r="10" spans="3:19" s="45" customFormat="1" ht="57" customHeight="1">
      <c r="C10" s="865" t="s">
        <v>1010</v>
      </c>
      <c r="D10" s="21"/>
      <c r="E10" s="328" t="s">
        <v>85</v>
      </c>
      <c r="F10" s="309" t="s">
        <v>86</v>
      </c>
      <c r="G10" s="259" t="s">
        <v>84</v>
      </c>
      <c r="H10" s="259" t="s">
        <v>209</v>
      </c>
      <c r="I10" s="672" t="s">
        <v>791</v>
      </c>
      <c r="J10" s="413" t="s">
        <v>33</v>
      </c>
      <c r="K10" s="413"/>
      <c r="L10" s="413" t="s">
        <v>33</v>
      </c>
      <c r="M10" s="413" t="s">
        <v>33</v>
      </c>
      <c r="N10" s="413" t="s">
        <v>33</v>
      </c>
      <c r="O10" s="397">
        <v>365000</v>
      </c>
      <c r="P10" s="399">
        <v>11798</v>
      </c>
      <c r="Q10" s="397">
        <f>P10+P10*0.025</f>
        <v>12092.95</v>
      </c>
      <c r="R10" s="399"/>
      <c r="S10" s="627"/>
    </row>
    <row r="11" spans="3:19" s="45" customFormat="1" ht="53.25" customHeight="1">
      <c r="C11" s="865" t="s">
        <v>1010</v>
      </c>
      <c r="D11" s="46"/>
      <c r="E11" s="328" t="s">
        <v>16</v>
      </c>
      <c r="F11" s="309" t="s">
        <v>422</v>
      </c>
      <c r="G11" s="259" t="s">
        <v>421</v>
      </c>
      <c r="H11" s="259" t="s">
        <v>420</v>
      </c>
      <c r="I11" s="243" t="s">
        <v>790</v>
      </c>
      <c r="J11" s="413" t="s">
        <v>33</v>
      </c>
      <c r="K11" s="413"/>
      <c r="L11" s="413" t="s">
        <v>33</v>
      </c>
      <c r="M11" s="413" t="s">
        <v>33</v>
      </c>
      <c r="N11" s="413"/>
      <c r="O11" s="397">
        <v>378621</v>
      </c>
      <c r="P11" s="399">
        <v>41626</v>
      </c>
      <c r="Q11" s="397">
        <f>P11+P11*0.025</f>
        <v>42666.65</v>
      </c>
      <c r="R11" s="399"/>
      <c r="S11" s="428"/>
    </row>
    <row r="12" spans="3:19" s="45" customFormat="1" ht="408" customHeight="1">
      <c r="C12" s="19" t="s">
        <v>599</v>
      </c>
      <c r="D12" s="372" t="s">
        <v>935</v>
      </c>
      <c r="E12" s="437" t="s">
        <v>845</v>
      </c>
      <c r="F12" s="606" t="s">
        <v>846</v>
      </c>
      <c r="G12" s="882" t="s">
        <v>1113</v>
      </c>
      <c r="H12" s="442" t="s">
        <v>747</v>
      </c>
      <c r="I12" s="413" t="s">
        <v>33</v>
      </c>
      <c r="J12" s="242"/>
      <c r="K12" s="242"/>
      <c r="L12" s="413" t="s">
        <v>33</v>
      </c>
      <c r="M12" s="242"/>
      <c r="N12" s="242"/>
      <c r="O12" s="397"/>
      <c r="P12" s="398"/>
      <c r="Q12" s="398"/>
      <c r="R12" s="404"/>
      <c r="S12" s="428">
        <v>1560000</v>
      </c>
    </row>
    <row r="13" spans="3:19" s="45" customFormat="1" ht="156">
      <c r="C13" s="866" t="s">
        <v>982</v>
      </c>
      <c r="D13" s="586" t="s">
        <v>959</v>
      </c>
      <c r="E13" s="328" t="s">
        <v>13</v>
      </c>
      <c r="F13" s="669" t="s">
        <v>746</v>
      </c>
      <c r="G13" s="259" t="s">
        <v>8</v>
      </c>
      <c r="H13" s="427" t="s">
        <v>968</v>
      </c>
      <c r="I13" s="416" t="s">
        <v>606</v>
      </c>
      <c r="J13" s="416" t="s">
        <v>382</v>
      </c>
      <c r="K13" s="417"/>
      <c r="L13" s="417" t="s">
        <v>33</v>
      </c>
      <c r="M13" s="416" t="s">
        <v>382</v>
      </c>
      <c r="N13" s="419" t="s">
        <v>382</v>
      </c>
      <c r="O13" s="627">
        <v>971800</v>
      </c>
      <c r="P13" s="627">
        <v>971800</v>
      </c>
      <c r="Q13" s="627">
        <f>P13+P13*0.025</f>
        <v>996095</v>
      </c>
      <c r="R13" s="254"/>
      <c r="S13" s="428"/>
    </row>
    <row r="14" spans="3:19" s="45" customFormat="1" ht="99.75" customHeight="1">
      <c r="C14" s="866" t="s">
        <v>982</v>
      </c>
      <c r="D14" s="335" t="s">
        <v>611</v>
      </c>
      <c r="E14" s="503" t="s">
        <v>13</v>
      </c>
      <c r="F14" s="438" t="s">
        <v>985</v>
      </c>
      <c r="G14" s="501" t="s">
        <v>8</v>
      </c>
      <c r="H14" s="442" t="s">
        <v>986</v>
      </c>
      <c r="I14" s="416" t="s">
        <v>606</v>
      </c>
      <c r="J14" s="416" t="s">
        <v>382</v>
      </c>
      <c r="K14" s="417"/>
      <c r="L14" s="417" t="s">
        <v>33</v>
      </c>
      <c r="M14" s="416" t="s">
        <v>382</v>
      </c>
      <c r="N14" s="419" t="s">
        <v>382</v>
      </c>
      <c r="O14" s="301"/>
      <c r="P14" s="398"/>
      <c r="Q14" s="398"/>
      <c r="R14" s="254"/>
      <c r="S14" s="428">
        <v>90000</v>
      </c>
    </row>
    <row r="15" spans="3:19" s="45" customFormat="1" ht="168.75" customHeight="1">
      <c r="C15" s="866" t="s">
        <v>982</v>
      </c>
      <c r="D15" s="335" t="s">
        <v>611</v>
      </c>
      <c r="E15" s="253" t="s">
        <v>16</v>
      </c>
      <c r="F15" s="309" t="s">
        <v>586</v>
      </c>
      <c r="G15" s="259" t="s">
        <v>8</v>
      </c>
      <c r="H15" s="427" t="s">
        <v>987</v>
      </c>
      <c r="I15" s="412" t="s">
        <v>606</v>
      </c>
      <c r="J15" s="412" t="s">
        <v>606</v>
      </c>
      <c r="K15" s="413"/>
      <c r="L15" s="413" t="s">
        <v>33</v>
      </c>
      <c r="M15" s="412" t="s">
        <v>382</v>
      </c>
      <c r="N15" s="418" t="s">
        <v>33</v>
      </c>
      <c r="O15" s="426">
        <v>519384</v>
      </c>
      <c r="P15" s="426">
        <v>519384</v>
      </c>
      <c r="Q15" s="397">
        <f>P15+P15*0.025</f>
        <v>532368.6</v>
      </c>
      <c r="R15" s="424"/>
      <c r="S15" s="426"/>
    </row>
    <row r="16" spans="3:19" s="45" customFormat="1" ht="119.25" customHeight="1">
      <c r="C16" s="866" t="s">
        <v>982</v>
      </c>
      <c r="D16" s="735" t="s">
        <v>1071</v>
      </c>
      <c r="E16" s="253" t="s">
        <v>76</v>
      </c>
      <c r="F16" s="309" t="s">
        <v>588</v>
      </c>
      <c r="G16" s="259" t="s">
        <v>8</v>
      </c>
      <c r="H16" s="427" t="s">
        <v>999</v>
      </c>
      <c r="I16" s="412" t="s">
        <v>606</v>
      </c>
      <c r="J16" s="412" t="s">
        <v>382</v>
      </c>
      <c r="K16" s="413"/>
      <c r="L16" s="412" t="s">
        <v>382</v>
      </c>
      <c r="M16" s="412" t="s">
        <v>382</v>
      </c>
      <c r="N16" s="421" t="s">
        <v>382</v>
      </c>
      <c r="O16" s="426">
        <v>239306</v>
      </c>
      <c r="P16" s="426">
        <v>239306</v>
      </c>
      <c r="Q16" s="627">
        <f>P16+P16*0.025</f>
        <v>245288.65</v>
      </c>
      <c r="R16" s="424"/>
      <c r="S16" s="734">
        <v>5000</v>
      </c>
    </row>
    <row r="17" spans="3:19" s="45" customFormat="1" ht="45.75" customHeight="1">
      <c r="C17" s="866" t="s">
        <v>982</v>
      </c>
      <c r="D17" s="335" t="s">
        <v>611</v>
      </c>
      <c r="E17" s="253" t="s">
        <v>40</v>
      </c>
      <c r="F17" s="309" t="s">
        <v>17</v>
      </c>
      <c r="G17" s="259" t="s">
        <v>8</v>
      </c>
      <c r="H17" s="427" t="s">
        <v>1000</v>
      </c>
      <c r="I17" s="412" t="s">
        <v>606</v>
      </c>
      <c r="J17" s="412" t="s">
        <v>382</v>
      </c>
      <c r="K17" s="413"/>
      <c r="L17" s="413" t="s">
        <v>33</v>
      </c>
      <c r="M17" s="412" t="s">
        <v>382</v>
      </c>
      <c r="N17" s="421" t="s">
        <v>382</v>
      </c>
      <c r="O17" s="426">
        <v>122815</v>
      </c>
      <c r="P17" s="426">
        <v>122815</v>
      </c>
      <c r="Q17" s="428">
        <f>P17+P17*0.025</f>
        <v>125885.375</v>
      </c>
      <c r="R17" s="424"/>
      <c r="S17" s="426"/>
    </row>
    <row r="18" spans="2:19" s="43" customFormat="1" ht="188.25" customHeight="1">
      <c r="B18" s="45">
        <v>10</v>
      </c>
      <c r="C18" s="866" t="s">
        <v>982</v>
      </c>
      <c r="D18" s="700" t="s">
        <v>969</v>
      </c>
      <c r="E18" s="328" t="s">
        <v>13</v>
      </c>
      <c r="F18" s="669" t="s">
        <v>582</v>
      </c>
      <c r="G18" s="259" t="s">
        <v>9</v>
      </c>
      <c r="H18" s="427" t="s">
        <v>970</v>
      </c>
      <c r="I18" s="412" t="s">
        <v>606</v>
      </c>
      <c r="J18" s="412" t="s">
        <v>382</v>
      </c>
      <c r="K18" s="413"/>
      <c r="L18" s="887" t="s">
        <v>871</v>
      </c>
      <c r="M18" s="413" t="s">
        <v>33</v>
      </c>
      <c r="N18" s="421" t="s">
        <v>382</v>
      </c>
      <c r="O18" s="426">
        <v>710386</v>
      </c>
      <c r="P18" s="426">
        <v>710386</v>
      </c>
      <c r="Q18" s="397">
        <f>P18+P18*0.025</f>
        <v>728145.65</v>
      </c>
      <c r="R18" s="424"/>
      <c r="S18" s="426"/>
    </row>
    <row r="19" spans="2:19" s="43" customFormat="1" ht="204">
      <c r="B19" s="45">
        <v>11</v>
      </c>
      <c r="C19" s="866" t="s">
        <v>982</v>
      </c>
      <c r="D19" s="391" t="s">
        <v>973</v>
      </c>
      <c r="E19" s="502" t="s">
        <v>13</v>
      </c>
      <c r="F19" s="438" t="s">
        <v>971</v>
      </c>
      <c r="G19" s="501" t="s">
        <v>9</v>
      </c>
      <c r="H19" s="442" t="s">
        <v>972</v>
      </c>
      <c r="I19" s="412" t="s">
        <v>606</v>
      </c>
      <c r="J19" s="412" t="s">
        <v>382</v>
      </c>
      <c r="K19" s="413"/>
      <c r="L19" s="413" t="s">
        <v>33</v>
      </c>
      <c r="M19" s="413" t="s">
        <v>33</v>
      </c>
      <c r="N19" s="412" t="s">
        <v>382</v>
      </c>
      <c r="O19" s="425"/>
      <c r="P19" s="425"/>
      <c r="Q19" s="425"/>
      <c r="R19" s="424"/>
      <c r="S19" s="426">
        <v>227000</v>
      </c>
    </row>
    <row r="20" spans="2:19" s="43" customFormat="1" ht="73.5" customHeight="1">
      <c r="B20" s="45">
        <v>12</v>
      </c>
      <c r="C20" s="866" t="s">
        <v>982</v>
      </c>
      <c r="D20" s="375" t="s">
        <v>748</v>
      </c>
      <c r="E20" s="358" t="s">
        <v>14</v>
      </c>
      <c r="F20" s="310" t="s">
        <v>514</v>
      </c>
      <c r="G20" s="260" t="s">
        <v>512</v>
      </c>
      <c r="H20" s="260" t="s">
        <v>513</v>
      </c>
      <c r="I20" s="411" t="s">
        <v>676</v>
      </c>
      <c r="J20" s="412" t="s">
        <v>382</v>
      </c>
      <c r="K20" s="413"/>
      <c r="L20" s="413" t="s">
        <v>33</v>
      </c>
      <c r="M20" s="418" t="s">
        <v>33</v>
      </c>
      <c r="N20" s="418" t="s">
        <v>33</v>
      </c>
      <c r="O20" s="400">
        <v>318150</v>
      </c>
      <c r="P20" s="400">
        <v>318150</v>
      </c>
      <c r="Q20" s="397">
        <f>P20+P20*0.025</f>
        <v>326103.75</v>
      </c>
      <c r="R20" s="254"/>
      <c r="S20" s="428"/>
    </row>
    <row r="21" spans="2:19" s="43" customFormat="1" ht="47.25">
      <c r="B21" s="45">
        <v>13</v>
      </c>
      <c r="C21" s="282" t="s">
        <v>1003</v>
      </c>
      <c r="D21" s="18"/>
      <c r="E21" s="253" t="s">
        <v>166</v>
      </c>
      <c r="F21" s="309" t="s">
        <v>41</v>
      </c>
      <c r="G21" s="259" t="s">
        <v>37</v>
      </c>
      <c r="H21" s="259" t="s">
        <v>167</v>
      </c>
      <c r="I21" s="411" t="s">
        <v>1014</v>
      </c>
      <c r="J21" s="412" t="s">
        <v>382</v>
      </c>
      <c r="K21" s="413"/>
      <c r="L21" s="413" t="s">
        <v>33</v>
      </c>
      <c r="M21" s="412" t="s">
        <v>382</v>
      </c>
      <c r="N21" s="413" t="s">
        <v>33</v>
      </c>
      <c r="O21" s="397">
        <v>51894</v>
      </c>
      <c r="P21" s="397">
        <v>51894</v>
      </c>
      <c r="Q21" s="397">
        <f>P21+P21*0.025</f>
        <v>53191.35</v>
      </c>
      <c r="R21" s="397"/>
      <c r="S21" s="428"/>
    </row>
    <row r="22" spans="2:19" s="43" customFormat="1" ht="47.25">
      <c r="B22" s="45"/>
      <c r="C22" s="282" t="s">
        <v>1003</v>
      </c>
      <c r="D22" s="18"/>
      <c r="E22" s="253" t="s">
        <v>40</v>
      </c>
      <c r="F22" s="282" t="s">
        <v>41</v>
      </c>
      <c r="G22" s="259" t="s">
        <v>37</v>
      </c>
      <c r="H22" s="259" t="s">
        <v>165</v>
      </c>
      <c r="I22" s="411" t="s">
        <v>1014</v>
      </c>
      <c r="J22" s="412" t="s">
        <v>382</v>
      </c>
      <c r="K22" s="413"/>
      <c r="L22" s="413" t="s">
        <v>33</v>
      </c>
      <c r="M22" s="412" t="s">
        <v>382</v>
      </c>
      <c r="N22" s="413" t="s">
        <v>33</v>
      </c>
      <c r="O22" s="397">
        <v>216205</v>
      </c>
      <c r="P22" s="397">
        <v>216205</v>
      </c>
      <c r="Q22" s="397">
        <f>P22+P22*0.025</f>
        <v>221610.125</v>
      </c>
      <c r="R22" s="397"/>
      <c r="S22" s="428"/>
    </row>
    <row r="23" spans="2:19" s="43" customFormat="1" ht="120.75" customHeight="1">
      <c r="B23" s="45"/>
      <c r="C23" s="282" t="s">
        <v>1003</v>
      </c>
      <c r="D23" s="18"/>
      <c r="E23" s="253" t="s">
        <v>42</v>
      </c>
      <c r="F23" s="282" t="s">
        <v>41</v>
      </c>
      <c r="G23" s="259" t="s">
        <v>37</v>
      </c>
      <c r="H23" s="259" t="s">
        <v>168</v>
      </c>
      <c r="I23" s="411" t="s">
        <v>1014</v>
      </c>
      <c r="J23" s="412" t="s">
        <v>382</v>
      </c>
      <c r="K23" s="413"/>
      <c r="L23" s="413" t="s">
        <v>33</v>
      </c>
      <c r="M23" s="412" t="s">
        <v>382</v>
      </c>
      <c r="N23" s="413" t="s">
        <v>33</v>
      </c>
      <c r="O23" s="397">
        <v>188276</v>
      </c>
      <c r="P23" s="397">
        <v>188276</v>
      </c>
      <c r="Q23" s="397">
        <f>P23+P23*0.025</f>
        <v>192982.9</v>
      </c>
      <c r="R23" s="397"/>
      <c r="S23" s="428"/>
    </row>
    <row r="24" spans="2:19" s="43" customFormat="1" ht="171" customHeight="1">
      <c r="B24" s="45">
        <v>15</v>
      </c>
      <c r="C24" s="19" t="s">
        <v>597</v>
      </c>
      <c r="D24" s="702" t="s">
        <v>959</v>
      </c>
      <c r="E24" s="328" t="s">
        <v>13</v>
      </c>
      <c r="F24" s="282" t="s">
        <v>583</v>
      </c>
      <c r="G24" s="259">
        <v>199107300</v>
      </c>
      <c r="H24" s="427" t="s">
        <v>749</v>
      </c>
      <c r="I24" s="411" t="s">
        <v>799</v>
      </c>
      <c r="J24" s="416" t="s">
        <v>382</v>
      </c>
      <c r="K24" s="417"/>
      <c r="L24" s="417" t="s">
        <v>33</v>
      </c>
      <c r="M24" s="417" t="s">
        <v>33</v>
      </c>
      <c r="N24" s="416" t="s">
        <v>382</v>
      </c>
      <c r="O24" s="426">
        <v>804266</v>
      </c>
      <c r="P24" s="426">
        <v>804266</v>
      </c>
      <c r="Q24" s="627">
        <f>P24+P24*0.025</f>
        <v>824372.65</v>
      </c>
      <c r="R24" s="399"/>
      <c r="S24" s="428"/>
    </row>
    <row r="25" spans="2:19" s="43" customFormat="1" ht="174" customHeight="1">
      <c r="B25" s="45">
        <v>16</v>
      </c>
      <c r="C25" s="19" t="s">
        <v>597</v>
      </c>
      <c r="D25" s="586" t="s">
        <v>959</v>
      </c>
      <c r="E25" s="502" t="s">
        <v>13</v>
      </c>
      <c r="F25" s="606" t="s">
        <v>974</v>
      </c>
      <c r="G25" s="717">
        <v>199107300</v>
      </c>
      <c r="H25" s="442" t="s">
        <v>975</v>
      </c>
      <c r="I25" s="411" t="s">
        <v>799</v>
      </c>
      <c r="J25" s="416" t="s">
        <v>382</v>
      </c>
      <c r="K25" s="417"/>
      <c r="L25" s="417" t="s">
        <v>33</v>
      </c>
      <c r="M25" s="417" t="s">
        <v>33</v>
      </c>
      <c r="N25" s="416" t="s">
        <v>382</v>
      </c>
      <c r="O25" s="397"/>
      <c r="P25" s="397"/>
      <c r="Q25" s="397"/>
      <c r="R25" s="399"/>
      <c r="S25" s="426">
        <v>204400</v>
      </c>
    </row>
    <row r="26" spans="2:19" s="43" customFormat="1" ht="40.5" customHeight="1">
      <c r="B26" s="45">
        <v>17</v>
      </c>
      <c r="C26" s="19" t="s">
        <v>1004</v>
      </c>
      <c r="D26" s="21"/>
      <c r="E26" s="253" t="s">
        <v>518</v>
      </c>
      <c r="F26" s="311" t="s">
        <v>578</v>
      </c>
      <c r="G26" s="259" t="s">
        <v>516</v>
      </c>
      <c r="H26" s="259" t="s">
        <v>517</v>
      </c>
      <c r="I26" s="413" t="s">
        <v>33</v>
      </c>
      <c r="J26" s="413" t="s">
        <v>33</v>
      </c>
      <c r="K26" s="413"/>
      <c r="L26" s="413" t="s">
        <v>33</v>
      </c>
      <c r="M26" s="413" t="s">
        <v>33</v>
      </c>
      <c r="N26" s="413" t="s">
        <v>33</v>
      </c>
      <c r="O26" s="397">
        <v>207315</v>
      </c>
      <c r="P26" s="399">
        <v>0</v>
      </c>
      <c r="Q26" s="397">
        <f aca="true" t="shared" si="0" ref="Q26:Q34">P26+P26*0.025</f>
        <v>0</v>
      </c>
      <c r="R26" s="399"/>
      <c r="S26" s="428"/>
    </row>
    <row r="27" spans="2:19" s="43" customFormat="1" ht="88.5" customHeight="1">
      <c r="B27" s="45"/>
      <c r="C27" s="19" t="s">
        <v>1005</v>
      </c>
      <c r="D27" s="21" t="s">
        <v>1007</v>
      </c>
      <c r="E27" s="253" t="s">
        <v>518</v>
      </c>
      <c r="F27" s="311" t="s">
        <v>1006</v>
      </c>
      <c r="G27" s="259" t="s">
        <v>516</v>
      </c>
      <c r="H27" s="259" t="s">
        <v>526</v>
      </c>
      <c r="I27" s="413" t="s">
        <v>33</v>
      </c>
      <c r="J27" s="413" t="s">
        <v>33</v>
      </c>
      <c r="K27" s="413"/>
      <c r="L27" s="413" t="s">
        <v>33</v>
      </c>
      <c r="M27" s="413" t="s">
        <v>33</v>
      </c>
      <c r="N27" s="413" t="s">
        <v>33</v>
      </c>
      <c r="O27" s="397">
        <v>132404</v>
      </c>
      <c r="P27" s="399">
        <v>0</v>
      </c>
      <c r="Q27" s="397">
        <f t="shared" si="0"/>
        <v>0</v>
      </c>
      <c r="R27" s="399"/>
      <c r="S27" s="428"/>
    </row>
    <row r="28" spans="2:19" s="43" customFormat="1" ht="82.5" customHeight="1">
      <c r="B28" s="45">
        <v>18</v>
      </c>
      <c r="C28" s="19" t="s">
        <v>1005</v>
      </c>
      <c r="D28" s="21" t="s">
        <v>1007</v>
      </c>
      <c r="E28" s="253" t="s">
        <v>141</v>
      </c>
      <c r="F28" s="607" t="s">
        <v>590</v>
      </c>
      <c r="G28" s="259" t="s">
        <v>516</v>
      </c>
      <c r="H28" s="259" t="s">
        <v>525</v>
      </c>
      <c r="I28" s="413" t="s">
        <v>33</v>
      </c>
      <c r="J28" s="413" t="s">
        <v>33</v>
      </c>
      <c r="K28" s="413"/>
      <c r="L28" s="413" t="s">
        <v>33</v>
      </c>
      <c r="M28" s="413" t="s">
        <v>33</v>
      </c>
      <c r="N28" s="413" t="s">
        <v>33</v>
      </c>
      <c r="O28" s="397">
        <v>149109</v>
      </c>
      <c r="P28" s="399">
        <v>0</v>
      </c>
      <c r="Q28" s="397">
        <f t="shared" si="0"/>
        <v>0</v>
      </c>
      <c r="R28" s="399"/>
      <c r="S28" s="428"/>
    </row>
    <row r="29" spans="2:19" s="43" customFormat="1" ht="15.75">
      <c r="B29" s="45"/>
      <c r="C29" s="393" t="s">
        <v>599</v>
      </c>
      <c r="D29" s="21"/>
      <c r="E29" s="253" t="s">
        <v>518</v>
      </c>
      <c r="F29" s="311" t="s">
        <v>520</v>
      </c>
      <c r="G29" s="259" t="s">
        <v>516</v>
      </c>
      <c r="H29" s="259" t="s">
        <v>519</v>
      </c>
      <c r="I29" s="413" t="s">
        <v>33</v>
      </c>
      <c r="J29" s="413" t="s">
        <v>33</v>
      </c>
      <c r="K29" s="413"/>
      <c r="L29" s="413" t="s">
        <v>33</v>
      </c>
      <c r="M29" s="413" t="s">
        <v>33</v>
      </c>
      <c r="N29" s="413" t="s">
        <v>33</v>
      </c>
      <c r="O29" s="397">
        <v>50860</v>
      </c>
      <c r="P29" s="399">
        <v>50860</v>
      </c>
      <c r="Q29" s="397">
        <f t="shared" si="0"/>
        <v>52131.5</v>
      </c>
      <c r="R29" s="399"/>
      <c r="S29" s="428"/>
    </row>
    <row r="30" spans="2:19" s="43" customFormat="1" ht="15.75">
      <c r="B30" s="45">
        <v>19</v>
      </c>
      <c r="C30" s="393" t="s">
        <v>599</v>
      </c>
      <c r="D30" s="21"/>
      <c r="E30" s="253" t="s">
        <v>518</v>
      </c>
      <c r="F30" s="311" t="s">
        <v>522</v>
      </c>
      <c r="G30" s="259" t="s">
        <v>516</v>
      </c>
      <c r="H30" s="259" t="s">
        <v>521</v>
      </c>
      <c r="I30" s="413" t="s">
        <v>33</v>
      </c>
      <c r="J30" s="413" t="s">
        <v>33</v>
      </c>
      <c r="K30" s="413"/>
      <c r="L30" s="413" t="s">
        <v>33</v>
      </c>
      <c r="M30" s="413" t="s">
        <v>33</v>
      </c>
      <c r="N30" s="413" t="s">
        <v>33</v>
      </c>
      <c r="O30" s="397">
        <v>777233</v>
      </c>
      <c r="P30" s="399">
        <v>0</v>
      </c>
      <c r="Q30" s="397">
        <f t="shared" si="0"/>
        <v>0</v>
      </c>
      <c r="R30" s="399"/>
      <c r="S30" s="428"/>
    </row>
    <row r="31" spans="2:19" s="43" customFormat="1" ht="15.75">
      <c r="B31" s="45"/>
      <c r="C31" s="393" t="s">
        <v>599</v>
      </c>
      <c r="D31" s="21"/>
      <c r="E31" s="253" t="s">
        <v>518</v>
      </c>
      <c r="F31" s="311" t="s">
        <v>529</v>
      </c>
      <c r="G31" s="259" t="s">
        <v>516</v>
      </c>
      <c r="H31" s="259" t="s">
        <v>527</v>
      </c>
      <c r="I31" s="413" t="s">
        <v>33</v>
      </c>
      <c r="J31" s="413" t="s">
        <v>33</v>
      </c>
      <c r="K31" s="413"/>
      <c r="L31" s="413" t="s">
        <v>33</v>
      </c>
      <c r="M31" s="413" t="s">
        <v>33</v>
      </c>
      <c r="N31" s="413" t="s">
        <v>33</v>
      </c>
      <c r="O31" s="397">
        <v>300000</v>
      </c>
      <c r="P31" s="399">
        <v>0</v>
      </c>
      <c r="Q31" s="397">
        <f t="shared" si="0"/>
        <v>0</v>
      </c>
      <c r="R31" s="399"/>
      <c r="S31" s="428"/>
    </row>
    <row r="32" spans="2:19" s="43" customFormat="1" ht="153.75" customHeight="1">
      <c r="B32" s="45">
        <v>21</v>
      </c>
      <c r="C32" s="393" t="s">
        <v>599</v>
      </c>
      <c r="D32" s="21"/>
      <c r="E32" s="328" t="s">
        <v>16</v>
      </c>
      <c r="F32" s="311" t="s">
        <v>530</v>
      </c>
      <c r="G32" s="259" t="s">
        <v>516</v>
      </c>
      <c r="H32" s="259" t="s">
        <v>528</v>
      </c>
      <c r="I32" s="413" t="s">
        <v>33</v>
      </c>
      <c r="J32" s="413" t="s">
        <v>33</v>
      </c>
      <c r="K32" s="413"/>
      <c r="L32" s="413" t="s">
        <v>33</v>
      </c>
      <c r="M32" s="413" t="s">
        <v>33</v>
      </c>
      <c r="N32" s="413" t="s">
        <v>33</v>
      </c>
      <c r="O32" s="397">
        <v>49930</v>
      </c>
      <c r="P32" s="399">
        <v>0</v>
      </c>
      <c r="Q32" s="397">
        <f t="shared" si="0"/>
        <v>0</v>
      </c>
      <c r="R32" s="399"/>
      <c r="S32" s="627"/>
    </row>
    <row r="33" spans="3:19" s="45" customFormat="1" ht="170.25" customHeight="1">
      <c r="C33" s="393" t="s">
        <v>599</v>
      </c>
      <c r="D33" s="21"/>
      <c r="E33" s="284" t="s">
        <v>141</v>
      </c>
      <c r="F33" s="714" t="s">
        <v>524</v>
      </c>
      <c r="G33" s="259" t="s">
        <v>516</v>
      </c>
      <c r="H33" s="259" t="s">
        <v>523</v>
      </c>
      <c r="I33" s="413" t="s">
        <v>33</v>
      </c>
      <c r="J33" s="413" t="s">
        <v>33</v>
      </c>
      <c r="K33" s="413"/>
      <c r="L33" s="413" t="s">
        <v>33</v>
      </c>
      <c r="M33" s="413" t="s">
        <v>33</v>
      </c>
      <c r="N33" s="413" t="s">
        <v>33</v>
      </c>
      <c r="O33" s="397">
        <v>257242</v>
      </c>
      <c r="P33" s="404">
        <v>0</v>
      </c>
      <c r="Q33" s="397">
        <f t="shared" si="0"/>
        <v>0</v>
      </c>
      <c r="R33" s="404"/>
      <c r="S33" s="627"/>
    </row>
    <row r="34" spans="2:19" s="43" customFormat="1" ht="54.75" customHeight="1">
      <c r="B34" s="45">
        <v>22</v>
      </c>
      <c r="C34" s="393" t="s">
        <v>599</v>
      </c>
      <c r="D34" s="21"/>
      <c r="E34" s="358" t="s">
        <v>85</v>
      </c>
      <c r="F34" s="312" t="s">
        <v>205</v>
      </c>
      <c r="G34" s="260" t="s">
        <v>20</v>
      </c>
      <c r="H34" s="260" t="s">
        <v>204</v>
      </c>
      <c r="I34" s="411" t="s">
        <v>947</v>
      </c>
      <c r="J34" s="412" t="s">
        <v>382</v>
      </c>
      <c r="K34" s="413"/>
      <c r="L34" s="413" t="s">
        <v>33</v>
      </c>
      <c r="M34" s="413" t="s">
        <v>33</v>
      </c>
      <c r="N34" s="413" t="s">
        <v>33</v>
      </c>
      <c r="O34" s="397">
        <v>796704</v>
      </c>
      <c r="P34" s="397">
        <v>796704</v>
      </c>
      <c r="Q34" s="397">
        <f t="shared" si="0"/>
        <v>816621.6</v>
      </c>
      <c r="R34" s="399"/>
      <c r="S34" s="428"/>
    </row>
    <row r="35" spans="2:19" s="43" customFormat="1" ht="156.75">
      <c r="B35" s="45">
        <v>23</v>
      </c>
      <c r="C35" s="393" t="s">
        <v>599</v>
      </c>
      <c r="D35" s="578" t="s">
        <v>948</v>
      </c>
      <c r="E35" s="502" t="s">
        <v>85</v>
      </c>
      <c r="F35" s="375" t="s">
        <v>873</v>
      </c>
      <c r="G35" s="694" t="s">
        <v>20</v>
      </c>
      <c r="H35" s="442" t="s">
        <v>945</v>
      </c>
      <c r="I35" s="411" t="s">
        <v>947</v>
      </c>
      <c r="J35" s="412" t="s">
        <v>382</v>
      </c>
      <c r="K35" s="413" t="s">
        <v>382</v>
      </c>
      <c r="L35" s="413" t="s">
        <v>33</v>
      </c>
      <c r="M35" s="413" t="s">
        <v>382</v>
      </c>
      <c r="N35" s="413" t="s">
        <v>33</v>
      </c>
      <c r="O35" s="397"/>
      <c r="P35" s="397"/>
      <c r="Q35" s="397"/>
      <c r="R35" s="399">
        <v>150000</v>
      </c>
      <c r="S35" s="627"/>
    </row>
    <row r="36" spans="2:19" s="43" customFormat="1" ht="60">
      <c r="B36" s="45">
        <v>24</v>
      </c>
      <c r="C36" s="19" t="s">
        <v>597</v>
      </c>
      <c r="D36" s="332"/>
      <c r="E36" s="328" t="s">
        <v>13</v>
      </c>
      <c r="F36" s="309" t="s">
        <v>539</v>
      </c>
      <c r="G36" s="259" t="s">
        <v>537</v>
      </c>
      <c r="H36" s="259" t="s">
        <v>538</v>
      </c>
      <c r="I36" s="413" t="s">
        <v>33</v>
      </c>
      <c r="J36" s="413" t="s">
        <v>33</v>
      </c>
      <c r="K36" s="587" t="s">
        <v>976</v>
      </c>
      <c r="L36" s="413" t="s">
        <v>33</v>
      </c>
      <c r="M36" s="413" t="s">
        <v>33</v>
      </c>
      <c r="N36" s="413" t="s">
        <v>33</v>
      </c>
      <c r="O36" s="397">
        <v>300000</v>
      </c>
      <c r="P36" s="399">
        <v>0</v>
      </c>
      <c r="Q36" s="397">
        <f aca="true" t="shared" si="1" ref="Q36:Q42">P36+P36*0.025</f>
        <v>0</v>
      </c>
      <c r="R36" s="399"/>
      <c r="S36" s="428"/>
    </row>
    <row r="37" spans="2:19" s="43" customFormat="1" ht="30" customHeight="1">
      <c r="B37" s="45">
        <v>25</v>
      </c>
      <c r="C37" s="19" t="s">
        <v>29</v>
      </c>
      <c r="D37" s="21"/>
      <c r="E37" s="358" t="s">
        <v>99</v>
      </c>
      <c r="F37" s="311" t="s">
        <v>98</v>
      </c>
      <c r="G37" s="260" t="s">
        <v>97</v>
      </c>
      <c r="H37" s="260" t="s">
        <v>213</v>
      </c>
      <c r="I37" s="412" t="s">
        <v>801</v>
      </c>
      <c r="J37" s="413" t="s">
        <v>33</v>
      </c>
      <c r="K37" s="413"/>
      <c r="L37" s="413" t="s">
        <v>33</v>
      </c>
      <c r="M37" s="413" t="s">
        <v>33</v>
      </c>
      <c r="N37" s="413" t="s">
        <v>33</v>
      </c>
      <c r="O37" s="397">
        <v>331333</v>
      </c>
      <c r="P37" s="399">
        <v>17666</v>
      </c>
      <c r="Q37" s="397">
        <f t="shared" si="1"/>
        <v>18107.65</v>
      </c>
      <c r="R37" s="399"/>
      <c r="S37" s="428"/>
    </row>
    <row r="38" spans="2:19" s="43" customFormat="1" ht="24.75">
      <c r="B38" s="45"/>
      <c r="C38" s="328" t="s">
        <v>29</v>
      </c>
      <c r="D38" s="21"/>
      <c r="E38" s="358" t="s">
        <v>101</v>
      </c>
      <c r="F38" s="312" t="s">
        <v>102</v>
      </c>
      <c r="G38" s="260" t="s">
        <v>100</v>
      </c>
      <c r="H38" s="260" t="s">
        <v>214</v>
      </c>
      <c r="I38" s="413" t="s">
        <v>33</v>
      </c>
      <c r="J38" s="413" t="s">
        <v>33</v>
      </c>
      <c r="K38" s="413"/>
      <c r="L38" s="413" t="s">
        <v>33</v>
      </c>
      <c r="M38" s="413" t="s">
        <v>33</v>
      </c>
      <c r="N38" s="413" t="s">
        <v>33</v>
      </c>
      <c r="O38" s="397">
        <v>64000</v>
      </c>
      <c r="P38" s="399">
        <v>2218</v>
      </c>
      <c r="Q38" s="397">
        <f t="shared" si="1"/>
        <v>2273.45</v>
      </c>
      <c r="R38" s="399"/>
      <c r="S38" s="428"/>
    </row>
    <row r="39" spans="2:19" s="43" customFormat="1" ht="15.75">
      <c r="B39" s="45">
        <v>26</v>
      </c>
      <c r="C39" s="19" t="s">
        <v>597</v>
      </c>
      <c r="D39" s="688" t="s">
        <v>1071</v>
      </c>
      <c r="E39" s="253" t="s">
        <v>76</v>
      </c>
      <c r="F39" s="316" t="s">
        <v>77</v>
      </c>
      <c r="G39" s="259" t="s">
        <v>75</v>
      </c>
      <c r="H39" s="259" t="s">
        <v>161</v>
      </c>
      <c r="I39" s="413" t="s">
        <v>33</v>
      </c>
      <c r="J39" s="413" t="s">
        <v>33</v>
      </c>
      <c r="K39" s="413"/>
      <c r="L39" s="412" t="s">
        <v>382</v>
      </c>
      <c r="M39" s="413" t="s">
        <v>33</v>
      </c>
      <c r="N39" s="413" t="s">
        <v>33</v>
      </c>
      <c r="O39" s="397">
        <v>231380</v>
      </c>
      <c r="P39" s="399">
        <v>7166</v>
      </c>
      <c r="Q39" s="397">
        <f t="shared" si="1"/>
        <v>7345.15</v>
      </c>
      <c r="R39" s="399"/>
      <c r="S39" s="428"/>
    </row>
    <row r="40" spans="2:19" s="43" customFormat="1" ht="126">
      <c r="B40" s="45">
        <v>27</v>
      </c>
      <c r="C40" s="19" t="s">
        <v>597</v>
      </c>
      <c r="D40" s="587" t="s">
        <v>998</v>
      </c>
      <c r="E40" s="252" t="s">
        <v>178</v>
      </c>
      <c r="F40" s="309" t="s">
        <v>997</v>
      </c>
      <c r="G40" s="259" t="s">
        <v>21</v>
      </c>
      <c r="H40" s="259" t="s">
        <v>179</v>
      </c>
      <c r="I40" s="411" t="s">
        <v>804</v>
      </c>
      <c r="J40" s="412" t="s">
        <v>382</v>
      </c>
      <c r="K40" s="413"/>
      <c r="L40" s="413" t="s">
        <v>33</v>
      </c>
      <c r="M40" s="413" t="s">
        <v>33</v>
      </c>
      <c r="N40" s="420" t="s">
        <v>33</v>
      </c>
      <c r="O40" s="397">
        <v>304714</v>
      </c>
      <c r="P40" s="397">
        <v>304714</v>
      </c>
      <c r="Q40" s="397">
        <f t="shared" si="1"/>
        <v>312331.85</v>
      </c>
      <c r="R40" s="399"/>
      <c r="S40" s="428"/>
    </row>
    <row r="41" spans="2:19" s="45" customFormat="1" ht="36.75">
      <c r="B41" s="45">
        <v>65</v>
      </c>
      <c r="C41" s="19" t="s">
        <v>597</v>
      </c>
      <c r="D41" s="18"/>
      <c r="E41" s="253" t="s">
        <v>40</v>
      </c>
      <c r="F41" s="312" t="s">
        <v>1001</v>
      </c>
      <c r="G41" s="259" t="s">
        <v>21</v>
      </c>
      <c r="H41" s="259" t="s">
        <v>180</v>
      </c>
      <c r="I41" s="412" t="s">
        <v>675</v>
      </c>
      <c r="J41" s="412" t="s">
        <v>382</v>
      </c>
      <c r="K41" s="413"/>
      <c r="L41" s="413" t="s">
        <v>33</v>
      </c>
      <c r="M41" s="413" t="s">
        <v>33</v>
      </c>
      <c r="N41" s="413" t="s">
        <v>33</v>
      </c>
      <c r="O41" s="397">
        <v>186199</v>
      </c>
      <c r="P41" s="397">
        <v>186199</v>
      </c>
      <c r="Q41" s="397">
        <f t="shared" si="1"/>
        <v>190853.975</v>
      </c>
      <c r="R41" s="399"/>
      <c r="S41" s="428"/>
    </row>
    <row r="42" spans="2:19" s="45" customFormat="1" ht="78.75">
      <c r="B42" s="45">
        <v>66</v>
      </c>
      <c r="C42" s="19" t="s">
        <v>597</v>
      </c>
      <c r="D42" s="21"/>
      <c r="E42" s="253" t="s">
        <v>16</v>
      </c>
      <c r="F42" s="309" t="s">
        <v>547</v>
      </c>
      <c r="G42" s="259" t="s">
        <v>545</v>
      </c>
      <c r="H42" s="259" t="s">
        <v>546</v>
      </c>
      <c r="I42" s="411" t="s">
        <v>805</v>
      </c>
      <c r="J42" s="413" t="s">
        <v>33</v>
      </c>
      <c r="K42" s="413"/>
      <c r="L42" s="413" t="s">
        <v>33</v>
      </c>
      <c r="M42" s="412" t="s">
        <v>382</v>
      </c>
      <c r="N42" s="413" t="s">
        <v>33</v>
      </c>
      <c r="O42" s="399">
        <v>594000</v>
      </c>
      <c r="P42" s="399">
        <v>594000</v>
      </c>
      <c r="Q42" s="397">
        <f t="shared" si="1"/>
        <v>608850</v>
      </c>
      <c r="R42" s="399"/>
      <c r="S42" s="428"/>
    </row>
    <row r="43" spans="2:19" s="45" customFormat="1" ht="90" customHeight="1">
      <c r="B43" s="45">
        <v>67</v>
      </c>
      <c r="C43" s="19" t="s">
        <v>597</v>
      </c>
      <c r="D43" s="375" t="s">
        <v>936</v>
      </c>
      <c r="E43" s="443" t="s">
        <v>16</v>
      </c>
      <c r="F43" s="375" t="s">
        <v>547</v>
      </c>
      <c r="G43" s="501" t="s">
        <v>545</v>
      </c>
      <c r="H43" s="442" t="s">
        <v>993</v>
      </c>
      <c r="I43" s="413" t="s">
        <v>33</v>
      </c>
      <c r="J43" s="242"/>
      <c r="K43" s="242"/>
      <c r="L43" s="413" t="s">
        <v>33</v>
      </c>
      <c r="M43" s="242"/>
      <c r="N43" s="242"/>
      <c r="O43" s="397"/>
      <c r="P43" s="398"/>
      <c r="Q43" s="398"/>
      <c r="R43" s="399"/>
      <c r="S43" s="397">
        <v>250000</v>
      </c>
    </row>
    <row r="44" spans="2:19" s="45" customFormat="1" ht="22.5" customHeight="1">
      <c r="B44" s="45">
        <v>68</v>
      </c>
      <c r="C44" s="19" t="s">
        <v>597</v>
      </c>
      <c r="D44" s="18"/>
      <c r="E44" s="253" t="s">
        <v>16</v>
      </c>
      <c r="F44" s="588" t="s">
        <v>988</v>
      </c>
      <c r="G44" s="259" t="s">
        <v>46</v>
      </c>
      <c r="H44" s="259" t="s">
        <v>192</v>
      </c>
      <c r="I44" s="413" t="s">
        <v>33</v>
      </c>
      <c r="J44" s="413" t="s">
        <v>33</v>
      </c>
      <c r="K44" s="413"/>
      <c r="L44" s="413" t="s">
        <v>33</v>
      </c>
      <c r="M44" s="413" t="s">
        <v>33</v>
      </c>
      <c r="N44" s="413" t="s">
        <v>33</v>
      </c>
      <c r="O44" s="397">
        <v>255722</v>
      </c>
      <c r="P44" s="402">
        <v>79440</v>
      </c>
      <c r="Q44" s="397">
        <f>P44+P44*0.025</f>
        <v>81426</v>
      </c>
      <c r="R44" s="402"/>
      <c r="S44" s="428"/>
    </row>
    <row r="45" spans="3:19" s="45" customFormat="1" ht="15.75">
      <c r="C45" s="19" t="s">
        <v>597</v>
      </c>
      <c r="D45" s="18"/>
      <c r="E45" s="253" t="s">
        <v>141</v>
      </c>
      <c r="F45" s="309" t="s">
        <v>44</v>
      </c>
      <c r="G45" s="259" t="s">
        <v>46</v>
      </c>
      <c r="H45" s="259" t="s">
        <v>193</v>
      </c>
      <c r="I45" s="413" t="s">
        <v>33</v>
      </c>
      <c r="J45" s="413" t="s">
        <v>33</v>
      </c>
      <c r="K45" s="413"/>
      <c r="L45" s="413" t="s">
        <v>33</v>
      </c>
      <c r="M45" s="413" t="s">
        <v>33</v>
      </c>
      <c r="N45" s="413" t="s">
        <v>33</v>
      </c>
      <c r="O45" s="397">
        <v>205000</v>
      </c>
      <c r="P45" s="399" t="s">
        <v>581</v>
      </c>
      <c r="Q45" s="399"/>
      <c r="R45" s="399"/>
      <c r="S45" s="428"/>
    </row>
    <row r="46" spans="2:19" s="45" customFormat="1" ht="84">
      <c r="B46" s="45">
        <v>69</v>
      </c>
      <c r="C46" s="19" t="s">
        <v>597</v>
      </c>
      <c r="D46" s="18"/>
      <c r="E46" s="253" t="s">
        <v>16</v>
      </c>
      <c r="F46" s="588" t="s">
        <v>989</v>
      </c>
      <c r="G46" s="259" t="s">
        <v>51</v>
      </c>
      <c r="H46" s="259" t="s">
        <v>194</v>
      </c>
      <c r="I46" s="413" t="s">
        <v>33</v>
      </c>
      <c r="J46" s="413" t="s">
        <v>33</v>
      </c>
      <c r="K46" s="413"/>
      <c r="L46" s="413" t="s">
        <v>33</v>
      </c>
      <c r="M46" s="413" t="s">
        <v>33</v>
      </c>
      <c r="N46" s="413" t="s">
        <v>33</v>
      </c>
      <c r="O46" s="397">
        <v>567884</v>
      </c>
      <c r="P46" s="867">
        <v>63352</v>
      </c>
      <c r="Q46" s="397">
        <f>P46+P46*0.025</f>
        <v>64935.8</v>
      </c>
      <c r="R46" s="399"/>
      <c r="S46" s="428"/>
    </row>
    <row r="47" spans="2:19" s="45" customFormat="1" ht="52.5" customHeight="1">
      <c r="B47" s="45">
        <v>70</v>
      </c>
      <c r="C47" s="19" t="s">
        <v>597</v>
      </c>
      <c r="D47" s="18"/>
      <c r="E47" s="253" t="s">
        <v>141</v>
      </c>
      <c r="F47" s="311" t="s">
        <v>50</v>
      </c>
      <c r="G47" s="259" t="s">
        <v>51</v>
      </c>
      <c r="H47" s="259" t="s">
        <v>195</v>
      </c>
      <c r="I47" s="413" t="s">
        <v>33</v>
      </c>
      <c r="J47" s="413" t="s">
        <v>33</v>
      </c>
      <c r="K47" s="413"/>
      <c r="L47" s="413" t="s">
        <v>33</v>
      </c>
      <c r="M47" s="413" t="s">
        <v>33</v>
      </c>
      <c r="N47" s="413" t="s">
        <v>33</v>
      </c>
      <c r="O47" s="397">
        <v>210000</v>
      </c>
      <c r="P47" s="399">
        <v>0</v>
      </c>
      <c r="Q47" s="397">
        <f>P47+P47*0.025</f>
        <v>0</v>
      </c>
      <c r="R47" s="399"/>
      <c r="S47" s="627"/>
    </row>
    <row r="48" spans="3:19" s="45" customFormat="1" ht="54.75" customHeight="1">
      <c r="C48" s="393" t="s">
        <v>599</v>
      </c>
      <c r="D48" s="187" t="s">
        <v>1077</v>
      </c>
      <c r="E48" s="284" t="s">
        <v>25</v>
      </c>
      <c r="F48" s="311" t="s">
        <v>89</v>
      </c>
      <c r="G48" s="259" t="s">
        <v>88</v>
      </c>
      <c r="H48" s="261" t="s">
        <v>210</v>
      </c>
      <c r="I48" s="413" t="s">
        <v>33</v>
      </c>
      <c r="J48" s="413" t="s">
        <v>33</v>
      </c>
      <c r="K48" s="413"/>
      <c r="L48" s="412" t="s">
        <v>382</v>
      </c>
      <c r="M48" s="413" t="s">
        <v>33</v>
      </c>
      <c r="N48" s="412" t="s">
        <v>382</v>
      </c>
      <c r="O48" s="397">
        <v>507908</v>
      </c>
      <c r="P48" s="399">
        <v>25000</v>
      </c>
      <c r="Q48" s="397">
        <f>P48+P48*0.025</f>
        <v>25625</v>
      </c>
      <c r="R48" s="404"/>
      <c r="S48" s="627"/>
    </row>
    <row r="49" spans="2:19" s="45" customFormat="1" ht="77.25" customHeight="1">
      <c r="B49" s="45">
        <v>71</v>
      </c>
      <c r="C49" s="393"/>
      <c r="D49" s="378" t="s">
        <v>865</v>
      </c>
      <c r="E49" s="491" t="s">
        <v>16</v>
      </c>
      <c r="F49" s="712" t="s">
        <v>755</v>
      </c>
      <c r="G49" s="694" t="s">
        <v>28</v>
      </c>
      <c r="H49" s="442" t="s">
        <v>946</v>
      </c>
      <c r="I49" s="411" t="s">
        <v>789</v>
      </c>
      <c r="J49" s="412" t="s">
        <v>382</v>
      </c>
      <c r="K49" s="413"/>
      <c r="L49" s="413" t="s">
        <v>33</v>
      </c>
      <c r="M49" s="413" t="s">
        <v>33</v>
      </c>
      <c r="N49" s="413" t="s">
        <v>33</v>
      </c>
      <c r="O49" s="397"/>
      <c r="P49" s="398"/>
      <c r="Q49" s="398"/>
      <c r="R49" s="658">
        <v>64000</v>
      </c>
      <c r="S49" s="99"/>
    </row>
    <row r="50" spans="2:19" s="45" customFormat="1" ht="51" customHeight="1">
      <c r="B50" s="45">
        <v>73</v>
      </c>
      <c r="C50" s="393" t="s">
        <v>599</v>
      </c>
      <c r="D50" s="705" t="s">
        <v>866</v>
      </c>
      <c r="E50" s="355" t="s">
        <v>16</v>
      </c>
      <c r="F50" s="312" t="s">
        <v>30</v>
      </c>
      <c r="G50" s="277" t="s">
        <v>28</v>
      </c>
      <c r="H50" s="277" t="s">
        <v>212</v>
      </c>
      <c r="I50" s="411" t="s">
        <v>789</v>
      </c>
      <c r="J50" s="412" t="s">
        <v>382</v>
      </c>
      <c r="K50" s="413"/>
      <c r="L50" s="413" t="s">
        <v>33</v>
      </c>
      <c r="M50" s="413" t="s">
        <v>33</v>
      </c>
      <c r="N50" s="413" t="s">
        <v>33</v>
      </c>
      <c r="O50" s="724">
        <v>262275</v>
      </c>
      <c r="P50" s="410">
        <v>262275</v>
      </c>
      <c r="Q50" s="397">
        <f>P50+P50*0.025</f>
        <v>268831.875</v>
      </c>
      <c r="R50" s="404"/>
      <c r="S50" s="627"/>
    </row>
    <row r="51" spans="3:19" s="45" customFormat="1" ht="177" customHeight="1">
      <c r="C51" s="19" t="s">
        <v>597</v>
      </c>
      <c r="D51" s="888" t="s">
        <v>1078</v>
      </c>
      <c r="E51" s="608" t="s">
        <v>16</v>
      </c>
      <c r="F51" s="599" t="s">
        <v>1103</v>
      </c>
      <c r="G51" s="717" t="s">
        <v>79</v>
      </c>
      <c r="H51" s="717" t="s">
        <v>196</v>
      </c>
      <c r="I51" s="411" t="s">
        <v>807</v>
      </c>
      <c r="J51" s="412" t="s">
        <v>382</v>
      </c>
      <c r="K51" s="413"/>
      <c r="L51" s="413" t="s">
        <v>33</v>
      </c>
      <c r="M51" s="412" t="s">
        <v>382</v>
      </c>
      <c r="N51" s="413" t="s">
        <v>33</v>
      </c>
      <c r="O51" s="403">
        <v>305071</v>
      </c>
      <c r="P51" s="397">
        <v>305071</v>
      </c>
      <c r="Q51" s="397">
        <f>P51+P51*0.025</f>
        <v>312697.775</v>
      </c>
      <c r="R51" s="399"/>
      <c r="S51" s="480">
        <v>-20000</v>
      </c>
    </row>
    <row r="52" spans="3:19" s="133" customFormat="1" ht="225.75" customHeight="1">
      <c r="C52" s="588" t="s">
        <v>1010</v>
      </c>
      <c r="D52" s="796" t="s">
        <v>852</v>
      </c>
      <c r="E52" s="600" t="s">
        <v>16</v>
      </c>
      <c r="F52" s="597" t="s">
        <v>1104</v>
      </c>
      <c r="G52" s="717" t="s">
        <v>79</v>
      </c>
      <c r="H52" s="601" t="s">
        <v>853</v>
      </c>
      <c r="I52" s="413" t="s">
        <v>33</v>
      </c>
      <c r="J52" s="413" t="s">
        <v>33</v>
      </c>
      <c r="K52" s="591"/>
      <c r="L52" s="413" t="s">
        <v>33</v>
      </c>
      <c r="M52" s="413" t="s">
        <v>33</v>
      </c>
      <c r="N52" s="413" t="s">
        <v>33</v>
      </c>
      <c r="O52" s="602"/>
      <c r="P52" s="594"/>
      <c r="Q52" s="594"/>
      <c r="R52" s="595"/>
      <c r="S52" s="605">
        <v>300000</v>
      </c>
    </row>
    <row r="53" spans="2:19" s="45" customFormat="1" ht="189" customHeight="1">
      <c r="B53" s="45">
        <v>1</v>
      </c>
      <c r="C53" s="393" t="s">
        <v>599</v>
      </c>
      <c r="D53" s="713" t="s">
        <v>1079</v>
      </c>
      <c r="E53" s="284" t="s">
        <v>16</v>
      </c>
      <c r="F53" s="316" t="s">
        <v>1105</v>
      </c>
      <c r="G53" s="261" t="s">
        <v>19</v>
      </c>
      <c r="H53" s="259" t="s">
        <v>200</v>
      </c>
      <c r="I53" s="869" t="s">
        <v>825</v>
      </c>
      <c r="J53" s="413" t="s">
        <v>33</v>
      </c>
      <c r="K53" s="413"/>
      <c r="L53" s="413" t="s">
        <v>33</v>
      </c>
      <c r="M53" s="412" t="s">
        <v>382</v>
      </c>
      <c r="N53" s="413" t="s">
        <v>33</v>
      </c>
      <c r="O53" s="403">
        <v>245675</v>
      </c>
      <c r="P53" s="397">
        <v>245675</v>
      </c>
      <c r="Q53" s="397">
        <f>P53+P53*0.025</f>
        <v>251816.875</v>
      </c>
      <c r="R53" s="399"/>
      <c r="S53" s="428"/>
    </row>
    <row r="54" spans="2:19" s="45" customFormat="1" ht="83.25" customHeight="1">
      <c r="B54" s="45">
        <v>2</v>
      </c>
      <c r="C54" s="393" t="s">
        <v>599</v>
      </c>
      <c r="D54" s="704" t="s">
        <v>949</v>
      </c>
      <c r="E54" s="707" t="s">
        <v>16</v>
      </c>
      <c r="F54" s="798" t="s">
        <v>867</v>
      </c>
      <c r="G54" s="717" t="s">
        <v>19</v>
      </c>
      <c r="H54" s="442" t="s">
        <v>950</v>
      </c>
      <c r="I54" s="412" t="s">
        <v>937</v>
      </c>
      <c r="J54" s="412" t="s">
        <v>382</v>
      </c>
      <c r="K54" s="413"/>
      <c r="L54" s="413" t="s">
        <v>33</v>
      </c>
      <c r="M54" s="412"/>
      <c r="N54" s="413"/>
      <c r="O54" s="403"/>
      <c r="P54" s="403"/>
      <c r="Q54" s="397"/>
      <c r="R54" s="432">
        <v>140618</v>
      </c>
      <c r="S54" s="428"/>
    </row>
    <row r="55" spans="2:19" s="45" customFormat="1" ht="48.75" customHeight="1">
      <c r="B55" s="45">
        <v>3</v>
      </c>
      <c r="C55" s="393" t="s">
        <v>599</v>
      </c>
      <c r="D55" s="798" t="s">
        <v>1080</v>
      </c>
      <c r="E55" s="799" t="s">
        <v>16</v>
      </c>
      <c r="F55" s="798" t="s">
        <v>203</v>
      </c>
      <c r="G55" s="800" t="s">
        <v>19</v>
      </c>
      <c r="H55" s="501" t="s">
        <v>201</v>
      </c>
      <c r="I55" s="413" t="s">
        <v>33</v>
      </c>
      <c r="J55" s="413" t="s">
        <v>33</v>
      </c>
      <c r="K55" s="413"/>
      <c r="L55" s="413" t="s">
        <v>33</v>
      </c>
      <c r="M55" s="412" t="s">
        <v>382</v>
      </c>
      <c r="N55" s="413" t="s">
        <v>33</v>
      </c>
      <c r="O55" s="403">
        <v>453689</v>
      </c>
      <c r="P55" s="399">
        <v>36104</v>
      </c>
      <c r="Q55" s="397">
        <f>P55+P55*0.025</f>
        <v>37006.6</v>
      </c>
      <c r="R55" s="399"/>
      <c r="S55" s="428"/>
    </row>
    <row r="56" spans="2:19" s="45" customFormat="1" ht="76.5" customHeight="1">
      <c r="B56" s="45">
        <v>4</v>
      </c>
      <c r="C56" s="393" t="s">
        <v>599</v>
      </c>
      <c r="D56" s="801" t="s">
        <v>1081</v>
      </c>
      <c r="E56" s="713" t="s">
        <v>16</v>
      </c>
      <c r="F56" s="713" t="s">
        <v>203</v>
      </c>
      <c r="G56" s="802" t="s">
        <v>19</v>
      </c>
      <c r="H56" s="442" t="s">
        <v>1009</v>
      </c>
      <c r="I56" s="413" t="s">
        <v>33</v>
      </c>
      <c r="J56" s="413" t="s">
        <v>33</v>
      </c>
      <c r="K56" s="413"/>
      <c r="L56" s="413" t="s">
        <v>33</v>
      </c>
      <c r="M56" s="412" t="s">
        <v>382</v>
      </c>
      <c r="N56" s="413" t="s">
        <v>33</v>
      </c>
      <c r="O56" s="397"/>
      <c r="P56" s="399"/>
      <c r="Q56" s="397"/>
      <c r="R56" s="399"/>
      <c r="S56" s="428">
        <v>26441</v>
      </c>
    </row>
    <row r="57" spans="2:19" s="45" customFormat="1" ht="26.25">
      <c r="B57" s="45">
        <v>5</v>
      </c>
      <c r="C57" s="393" t="s">
        <v>599</v>
      </c>
      <c r="D57" s="185" t="s">
        <v>741</v>
      </c>
      <c r="E57" s="803" t="s">
        <v>25</v>
      </c>
      <c r="F57" s="688" t="s">
        <v>27</v>
      </c>
      <c r="G57" s="804" t="s">
        <v>24</v>
      </c>
      <c r="H57" s="260" t="s">
        <v>208</v>
      </c>
      <c r="I57" s="413" t="s">
        <v>33</v>
      </c>
      <c r="J57" s="413" t="s">
        <v>33</v>
      </c>
      <c r="K57" s="413"/>
      <c r="L57" s="412" t="s">
        <v>382</v>
      </c>
      <c r="M57" s="412" t="s">
        <v>382</v>
      </c>
      <c r="N57" s="413" t="s">
        <v>33</v>
      </c>
      <c r="O57" s="397">
        <v>536830</v>
      </c>
      <c r="P57" s="399">
        <v>26000</v>
      </c>
      <c r="Q57" s="397">
        <f aca="true" t="shared" si="2" ref="Q57:Q73">P57+P57*0.025</f>
        <v>26650</v>
      </c>
      <c r="R57" s="399"/>
      <c r="S57" s="428"/>
    </row>
    <row r="58" spans="2:19" s="45" customFormat="1" ht="15.75">
      <c r="B58" s="45">
        <v>6</v>
      </c>
      <c r="C58" s="393" t="s">
        <v>599</v>
      </c>
      <c r="D58" s="688"/>
      <c r="E58" s="687" t="s">
        <v>85</v>
      </c>
      <c r="F58" s="805" t="s">
        <v>91</v>
      </c>
      <c r="G58" s="806" t="s">
        <v>90</v>
      </c>
      <c r="H58" s="259" t="s">
        <v>211</v>
      </c>
      <c r="I58" s="411" t="s">
        <v>809</v>
      </c>
      <c r="J58" s="413" t="s">
        <v>33</v>
      </c>
      <c r="K58" s="413"/>
      <c r="L58" s="413" t="s">
        <v>33</v>
      </c>
      <c r="M58" s="412" t="s">
        <v>382</v>
      </c>
      <c r="N58" s="413" t="s">
        <v>33</v>
      </c>
      <c r="O58" s="397">
        <v>200000</v>
      </c>
      <c r="P58" s="399">
        <v>40979</v>
      </c>
      <c r="Q58" s="397">
        <f t="shared" si="2"/>
        <v>42003.475</v>
      </c>
      <c r="R58" s="399"/>
      <c r="S58" s="428"/>
    </row>
    <row r="59" spans="1:55" s="99" customFormat="1" ht="51.75" customHeight="1">
      <c r="A59" s="104"/>
      <c r="B59" s="45">
        <v>7</v>
      </c>
      <c r="C59" s="393" t="s">
        <v>599</v>
      </c>
      <c r="D59" s="688"/>
      <c r="E59" s="687" t="s">
        <v>85</v>
      </c>
      <c r="F59" s="805" t="s">
        <v>93</v>
      </c>
      <c r="G59" s="806" t="s">
        <v>92</v>
      </c>
      <c r="H59" s="259"/>
      <c r="I59" s="413" t="s">
        <v>33</v>
      </c>
      <c r="J59" s="413" t="s">
        <v>33</v>
      </c>
      <c r="K59" s="413"/>
      <c r="L59" s="413" t="s">
        <v>33</v>
      </c>
      <c r="M59" s="412" t="s">
        <v>382</v>
      </c>
      <c r="N59" s="413" t="s">
        <v>33</v>
      </c>
      <c r="O59" s="397">
        <v>723718</v>
      </c>
      <c r="P59" s="399">
        <v>273111</v>
      </c>
      <c r="Q59" s="397">
        <f t="shared" si="2"/>
        <v>279938.775</v>
      </c>
      <c r="R59" s="399"/>
      <c r="S59" s="428"/>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c r="BA59" s="104"/>
      <c r="BB59" s="104"/>
      <c r="BC59" s="110"/>
    </row>
    <row r="60" spans="1:19" s="45" customFormat="1" ht="47.25">
      <c r="A60" s="104"/>
      <c r="B60" s="45">
        <v>9</v>
      </c>
      <c r="C60" s="669" t="s">
        <v>1003</v>
      </c>
      <c r="D60" s="797"/>
      <c r="E60" s="807" t="s">
        <v>40</v>
      </c>
      <c r="F60" s="788" t="s">
        <v>429</v>
      </c>
      <c r="G60" s="808" t="s">
        <v>427</v>
      </c>
      <c r="H60" s="261" t="s">
        <v>428</v>
      </c>
      <c r="I60" s="411" t="s">
        <v>810</v>
      </c>
      <c r="J60" s="412" t="s">
        <v>382</v>
      </c>
      <c r="K60" s="413"/>
      <c r="L60" s="413" t="s">
        <v>33</v>
      </c>
      <c r="M60" s="413" t="s">
        <v>33</v>
      </c>
      <c r="N60" s="413" t="s">
        <v>33</v>
      </c>
      <c r="O60" s="403">
        <v>50000</v>
      </c>
      <c r="P60" s="397">
        <v>50000</v>
      </c>
      <c r="Q60" s="397">
        <f t="shared" si="2"/>
        <v>51250</v>
      </c>
      <c r="R60" s="731"/>
      <c r="S60" s="627"/>
    </row>
    <row r="61" spans="1:19" s="45" customFormat="1" ht="69" customHeight="1">
      <c r="A61" s="104"/>
      <c r="B61" s="45">
        <v>10</v>
      </c>
      <c r="C61" s="669" t="s">
        <v>1003</v>
      </c>
      <c r="D61" s="871" t="s">
        <v>1082</v>
      </c>
      <c r="E61" s="870" t="s">
        <v>16</v>
      </c>
      <c r="F61" s="568" t="s">
        <v>1106</v>
      </c>
      <c r="G61" s="872" t="s">
        <v>35</v>
      </c>
      <c r="H61" s="873" t="s">
        <v>163</v>
      </c>
      <c r="I61" s="413" t="s">
        <v>33</v>
      </c>
      <c r="J61" s="413" t="s">
        <v>33</v>
      </c>
      <c r="K61" s="413"/>
      <c r="L61" s="413" t="s">
        <v>33</v>
      </c>
      <c r="M61" s="412" t="s">
        <v>382</v>
      </c>
      <c r="N61" s="413" t="s">
        <v>33</v>
      </c>
      <c r="O61" s="690">
        <v>307176</v>
      </c>
      <c r="P61" s="399">
        <v>307176</v>
      </c>
      <c r="Q61" s="397">
        <f t="shared" si="2"/>
        <v>314855.4</v>
      </c>
      <c r="R61" s="399"/>
      <c r="S61" s="480">
        <v>-7500</v>
      </c>
    </row>
    <row r="62" spans="1:19" s="45" customFormat="1" ht="25.5">
      <c r="A62" s="104"/>
      <c r="B62" s="45">
        <v>11</v>
      </c>
      <c r="C62" s="669" t="s">
        <v>1003</v>
      </c>
      <c r="D62" s="669"/>
      <c r="E62" s="452" t="s">
        <v>16</v>
      </c>
      <c r="F62" s="746" t="s">
        <v>432</v>
      </c>
      <c r="G62" s="804" t="s">
        <v>430</v>
      </c>
      <c r="H62" s="260" t="s">
        <v>431</v>
      </c>
      <c r="I62" s="413" t="s">
        <v>33</v>
      </c>
      <c r="J62" s="413" t="s">
        <v>33</v>
      </c>
      <c r="K62" s="413"/>
      <c r="L62" s="413" t="s">
        <v>33</v>
      </c>
      <c r="M62" s="412" t="s">
        <v>382</v>
      </c>
      <c r="N62" s="413" t="s">
        <v>33</v>
      </c>
      <c r="O62" s="400">
        <v>729631</v>
      </c>
      <c r="P62" s="401">
        <v>0</v>
      </c>
      <c r="Q62" s="397">
        <f t="shared" si="2"/>
        <v>0</v>
      </c>
      <c r="R62" s="399"/>
      <c r="S62" s="428"/>
    </row>
    <row r="63" spans="1:19" s="45" customFormat="1" ht="16.5" thickBot="1">
      <c r="A63" s="104"/>
      <c r="B63" s="45">
        <v>12</v>
      </c>
      <c r="C63" s="687" t="s">
        <v>597</v>
      </c>
      <c r="D63" s="669"/>
      <c r="E63" s="809" t="s">
        <v>53</v>
      </c>
      <c r="F63" s="810" t="s">
        <v>54</v>
      </c>
      <c r="G63" s="811" t="s">
        <v>52</v>
      </c>
      <c r="H63" s="261" t="s">
        <v>182</v>
      </c>
      <c r="I63" s="413" t="s">
        <v>33</v>
      </c>
      <c r="J63" s="413" t="s">
        <v>33</v>
      </c>
      <c r="K63" s="413"/>
      <c r="L63" s="413" t="s">
        <v>33</v>
      </c>
      <c r="M63" s="413" t="s">
        <v>33</v>
      </c>
      <c r="N63" s="413" t="s">
        <v>33</v>
      </c>
      <c r="O63" s="397">
        <v>65000</v>
      </c>
      <c r="P63" s="399">
        <v>6000</v>
      </c>
      <c r="Q63" s="397">
        <f t="shared" si="2"/>
        <v>6150</v>
      </c>
      <c r="R63" s="399"/>
      <c r="S63" s="428"/>
    </row>
    <row r="64" spans="1:46" s="99" customFormat="1" ht="26.25">
      <c r="A64" s="104"/>
      <c r="B64" s="45">
        <v>13</v>
      </c>
      <c r="C64" s="687" t="s">
        <v>597</v>
      </c>
      <c r="D64" s="669"/>
      <c r="E64" s="687" t="s">
        <v>16</v>
      </c>
      <c r="F64" s="688" t="s">
        <v>60</v>
      </c>
      <c r="G64" s="806" t="s">
        <v>59</v>
      </c>
      <c r="H64" s="259" t="s">
        <v>181</v>
      </c>
      <c r="I64" s="413" t="s">
        <v>33</v>
      </c>
      <c r="J64" s="413" t="s">
        <v>33</v>
      </c>
      <c r="K64" s="413"/>
      <c r="L64" s="413" t="s">
        <v>33</v>
      </c>
      <c r="M64" s="413" t="s">
        <v>33</v>
      </c>
      <c r="N64" s="413" t="s">
        <v>33</v>
      </c>
      <c r="O64" s="397">
        <v>82500</v>
      </c>
      <c r="P64" s="867">
        <v>5042</v>
      </c>
      <c r="Q64" s="397">
        <f t="shared" si="2"/>
        <v>5168.05</v>
      </c>
      <c r="R64" s="399"/>
      <c r="S64" s="627"/>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10"/>
    </row>
    <row r="65" spans="2:19" s="45" customFormat="1" ht="15.75">
      <c r="B65" s="45">
        <v>15</v>
      </c>
      <c r="C65" s="687" t="s">
        <v>597</v>
      </c>
      <c r="D65" s="812"/>
      <c r="E65" s="813" t="s">
        <v>16</v>
      </c>
      <c r="F65" s="814" t="s">
        <v>61</v>
      </c>
      <c r="G65" s="815" t="s">
        <v>62</v>
      </c>
      <c r="H65" s="258" t="s">
        <v>183</v>
      </c>
      <c r="I65" s="413" t="s">
        <v>33</v>
      </c>
      <c r="J65" s="413" t="s">
        <v>33</v>
      </c>
      <c r="K65" s="413"/>
      <c r="L65" s="413" t="s">
        <v>33</v>
      </c>
      <c r="M65" s="413" t="s">
        <v>33</v>
      </c>
      <c r="N65" s="413" t="s">
        <v>33</v>
      </c>
      <c r="O65" s="397">
        <v>389765</v>
      </c>
      <c r="P65" s="867">
        <v>12838</v>
      </c>
      <c r="Q65" s="397">
        <f t="shared" si="2"/>
        <v>13158.95</v>
      </c>
      <c r="R65" s="399"/>
      <c r="S65" s="627"/>
    </row>
    <row r="66" spans="2:19" s="45" customFormat="1" ht="15.75">
      <c r="B66" s="45">
        <v>16</v>
      </c>
      <c r="C66" s="687" t="s">
        <v>597</v>
      </c>
      <c r="D66" s="688"/>
      <c r="E66" s="687" t="s">
        <v>415</v>
      </c>
      <c r="F66" s="669" t="s">
        <v>439</v>
      </c>
      <c r="G66" s="806" t="s">
        <v>437</v>
      </c>
      <c r="H66" s="259" t="s">
        <v>438</v>
      </c>
      <c r="I66" s="413" t="s">
        <v>33</v>
      </c>
      <c r="J66" s="413" t="s">
        <v>33</v>
      </c>
      <c r="K66" s="413"/>
      <c r="L66" s="413" t="s">
        <v>33</v>
      </c>
      <c r="M66" s="413" t="s">
        <v>33</v>
      </c>
      <c r="N66" s="413" t="s">
        <v>33</v>
      </c>
      <c r="O66" s="397">
        <v>44236</v>
      </c>
      <c r="P66" s="399">
        <v>0</v>
      </c>
      <c r="Q66" s="397">
        <f t="shared" si="2"/>
        <v>0</v>
      </c>
      <c r="R66" s="399"/>
      <c r="S66" s="428"/>
    </row>
    <row r="67" spans="2:19" s="45" customFormat="1" ht="26.25">
      <c r="B67" s="45">
        <v>17</v>
      </c>
      <c r="C67" s="687" t="s">
        <v>597</v>
      </c>
      <c r="D67" s="688"/>
      <c r="E67" s="687" t="s">
        <v>141</v>
      </c>
      <c r="F67" s="688" t="s">
        <v>598</v>
      </c>
      <c r="G67" s="804" t="s">
        <v>423</v>
      </c>
      <c r="H67" s="260" t="s">
        <v>424</v>
      </c>
      <c r="I67" s="413" t="s">
        <v>33</v>
      </c>
      <c r="J67" s="412" t="s">
        <v>382</v>
      </c>
      <c r="K67" s="413"/>
      <c r="L67" s="413" t="s">
        <v>33</v>
      </c>
      <c r="M67" s="413" t="s">
        <v>33</v>
      </c>
      <c r="N67" s="413" t="s">
        <v>33</v>
      </c>
      <c r="O67" s="397">
        <v>50000</v>
      </c>
      <c r="P67" s="399">
        <v>50000</v>
      </c>
      <c r="Q67" s="397">
        <f t="shared" si="2"/>
        <v>51250</v>
      </c>
      <c r="R67" s="399"/>
      <c r="S67" s="428"/>
    </row>
    <row r="68" spans="2:19" s="45" customFormat="1" ht="19.5" customHeight="1">
      <c r="B68" s="45">
        <v>18</v>
      </c>
      <c r="C68" s="687" t="s">
        <v>29</v>
      </c>
      <c r="D68" s="797"/>
      <c r="E68" s="816" t="s">
        <v>26</v>
      </c>
      <c r="F68" s="817" t="s">
        <v>31</v>
      </c>
      <c r="G68" s="818">
        <v>200001900</v>
      </c>
      <c r="H68" s="270">
        <v>40744</v>
      </c>
      <c r="I68" s="412" t="s">
        <v>790</v>
      </c>
      <c r="J68" s="413" t="s">
        <v>33</v>
      </c>
      <c r="K68" s="413"/>
      <c r="L68" s="413" t="s">
        <v>33</v>
      </c>
      <c r="M68" s="412" t="s">
        <v>382</v>
      </c>
      <c r="N68" s="413" t="s">
        <v>33</v>
      </c>
      <c r="O68" s="397">
        <v>58000</v>
      </c>
      <c r="P68" s="399">
        <v>32833</v>
      </c>
      <c r="Q68" s="397">
        <f t="shared" si="2"/>
        <v>33653.825</v>
      </c>
      <c r="R68" s="404"/>
      <c r="S68" s="428"/>
    </row>
    <row r="69" spans="2:19" s="45" customFormat="1" ht="26.25">
      <c r="B69" s="45">
        <v>19</v>
      </c>
      <c r="C69" s="687" t="s">
        <v>597</v>
      </c>
      <c r="D69" s="797"/>
      <c r="E69" s="807" t="s">
        <v>16</v>
      </c>
      <c r="F69" s="817" t="s">
        <v>64</v>
      </c>
      <c r="G69" s="808" t="s">
        <v>63</v>
      </c>
      <c r="H69" s="261" t="s">
        <v>184</v>
      </c>
      <c r="I69" s="412" t="s">
        <v>801</v>
      </c>
      <c r="J69" s="413" t="s">
        <v>33</v>
      </c>
      <c r="K69" s="413"/>
      <c r="L69" s="413" t="s">
        <v>33</v>
      </c>
      <c r="M69" s="413" t="s">
        <v>33</v>
      </c>
      <c r="N69" s="413" t="s">
        <v>33</v>
      </c>
      <c r="O69" s="397">
        <v>204705</v>
      </c>
      <c r="P69" s="404">
        <v>25777</v>
      </c>
      <c r="Q69" s="397">
        <f t="shared" si="2"/>
        <v>26421.425</v>
      </c>
      <c r="R69" s="404"/>
      <c r="S69" s="428"/>
    </row>
    <row r="70" spans="2:19" s="45" customFormat="1" ht="26.25">
      <c r="B70" s="45">
        <v>20</v>
      </c>
      <c r="C70" s="687" t="s">
        <v>597</v>
      </c>
      <c r="D70" s="797"/>
      <c r="E70" s="807" t="s">
        <v>141</v>
      </c>
      <c r="F70" s="817" t="s">
        <v>64</v>
      </c>
      <c r="G70" s="808" t="s">
        <v>63</v>
      </c>
      <c r="H70" s="261" t="s">
        <v>185</v>
      </c>
      <c r="I70" s="412" t="s">
        <v>801</v>
      </c>
      <c r="J70" s="413" t="s">
        <v>33</v>
      </c>
      <c r="K70" s="413"/>
      <c r="L70" s="413" t="s">
        <v>33</v>
      </c>
      <c r="M70" s="413" t="s">
        <v>33</v>
      </c>
      <c r="N70" s="413" t="s">
        <v>33</v>
      </c>
      <c r="O70" s="397">
        <v>434327</v>
      </c>
      <c r="P70" s="404">
        <v>0</v>
      </c>
      <c r="Q70" s="397">
        <f t="shared" si="2"/>
        <v>0</v>
      </c>
      <c r="R70" s="404"/>
      <c r="S70" s="428"/>
    </row>
    <row r="71" spans="3:19" s="45" customFormat="1" ht="15.75">
      <c r="C71" s="687" t="s">
        <v>597</v>
      </c>
      <c r="D71" s="669"/>
      <c r="E71" s="687" t="s">
        <v>141</v>
      </c>
      <c r="F71" s="688" t="s">
        <v>243</v>
      </c>
      <c r="G71" s="806" t="s">
        <v>63</v>
      </c>
      <c r="H71" s="259" t="s">
        <v>242</v>
      </c>
      <c r="I71" s="412" t="s">
        <v>801</v>
      </c>
      <c r="J71" s="413" t="s">
        <v>33</v>
      </c>
      <c r="K71" s="413"/>
      <c r="L71" s="413" t="s">
        <v>33</v>
      </c>
      <c r="M71" s="413" t="s">
        <v>33</v>
      </c>
      <c r="N71" s="413" t="s">
        <v>33</v>
      </c>
      <c r="O71" s="397">
        <v>434327</v>
      </c>
      <c r="P71" s="399">
        <v>0</v>
      </c>
      <c r="Q71" s="397">
        <f t="shared" si="2"/>
        <v>0</v>
      </c>
      <c r="R71" s="399"/>
      <c r="S71" s="428"/>
    </row>
    <row r="72" spans="2:19" s="45" customFormat="1" ht="26.25">
      <c r="B72" s="45">
        <v>21</v>
      </c>
      <c r="C72" s="687" t="s">
        <v>597</v>
      </c>
      <c r="D72" s="669"/>
      <c r="E72" s="687" t="s">
        <v>16</v>
      </c>
      <c r="F72" s="688" t="s">
        <v>66</v>
      </c>
      <c r="G72" s="806" t="s">
        <v>65</v>
      </c>
      <c r="H72" s="259" t="s">
        <v>189</v>
      </c>
      <c r="I72" s="412" t="s">
        <v>801</v>
      </c>
      <c r="J72" s="413" t="s">
        <v>33</v>
      </c>
      <c r="K72" s="413"/>
      <c r="L72" s="413" t="s">
        <v>33</v>
      </c>
      <c r="M72" s="413" t="s">
        <v>33</v>
      </c>
      <c r="N72" s="413" t="s">
        <v>33</v>
      </c>
      <c r="O72" s="397">
        <v>325000</v>
      </c>
      <c r="P72" s="867">
        <v>30375</v>
      </c>
      <c r="Q72" s="397">
        <f t="shared" si="2"/>
        <v>31134.375</v>
      </c>
      <c r="R72" s="399"/>
      <c r="S72" s="428"/>
    </row>
    <row r="73" spans="2:19" s="45" customFormat="1" ht="26.25">
      <c r="B73" s="45">
        <v>22</v>
      </c>
      <c r="C73" s="687" t="s">
        <v>597</v>
      </c>
      <c r="D73" s="669"/>
      <c r="E73" s="687" t="s">
        <v>141</v>
      </c>
      <c r="F73" s="688" t="s">
        <v>66</v>
      </c>
      <c r="G73" s="806" t="s">
        <v>65</v>
      </c>
      <c r="H73" s="259" t="s">
        <v>241</v>
      </c>
      <c r="I73" s="413" t="s">
        <v>33</v>
      </c>
      <c r="J73" s="413" t="s">
        <v>33</v>
      </c>
      <c r="K73" s="413"/>
      <c r="L73" s="413" t="s">
        <v>33</v>
      </c>
      <c r="M73" s="413" t="s">
        <v>33</v>
      </c>
      <c r="N73" s="413" t="s">
        <v>33</v>
      </c>
      <c r="O73" s="397">
        <v>275000</v>
      </c>
      <c r="P73" s="867">
        <v>0</v>
      </c>
      <c r="Q73" s="397">
        <f t="shared" si="2"/>
        <v>0</v>
      </c>
      <c r="R73" s="399"/>
      <c r="S73" s="428"/>
    </row>
    <row r="74" spans="3:19" s="45" customFormat="1" ht="63" customHeight="1">
      <c r="C74" s="669" t="s">
        <v>1003</v>
      </c>
      <c r="D74" s="687"/>
      <c r="E74" s="830" t="s">
        <v>173</v>
      </c>
      <c r="F74" s="792" t="s">
        <v>43</v>
      </c>
      <c r="G74" s="802" t="s">
        <v>169</v>
      </c>
      <c r="H74" s="501" t="s">
        <v>172</v>
      </c>
      <c r="I74" s="672" t="s">
        <v>813</v>
      </c>
      <c r="J74" s="412" t="s">
        <v>382</v>
      </c>
      <c r="K74" s="413"/>
      <c r="L74" s="413" t="s">
        <v>33</v>
      </c>
      <c r="M74" s="413" t="s">
        <v>33</v>
      </c>
      <c r="N74" s="413" t="s">
        <v>33</v>
      </c>
      <c r="O74" s="397">
        <v>118250</v>
      </c>
      <c r="P74" s="399">
        <v>118250</v>
      </c>
      <c r="Q74" s="397">
        <f aca="true" t="shared" si="3" ref="Q74:Q82">P74+P74*0.025</f>
        <v>121206.25</v>
      </c>
      <c r="R74" s="399"/>
      <c r="S74" s="664">
        <v>-121206</v>
      </c>
    </row>
    <row r="75" spans="3:19" s="45" customFormat="1" ht="40.5" customHeight="1">
      <c r="C75" s="819" t="s">
        <v>597</v>
      </c>
      <c r="D75" s="793"/>
      <c r="E75" s="830" t="s">
        <v>252</v>
      </c>
      <c r="F75" s="874" t="s">
        <v>1015</v>
      </c>
      <c r="G75" s="802" t="s">
        <v>169</v>
      </c>
      <c r="H75" s="506" t="s">
        <v>1016</v>
      </c>
      <c r="I75" s="671" t="s">
        <v>1017</v>
      </c>
      <c r="J75" s="661" t="s">
        <v>382</v>
      </c>
      <c r="K75" s="620"/>
      <c r="L75" s="620" t="s">
        <v>33</v>
      </c>
      <c r="M75" s="620" t="s">
        <v>33</v>
      </c>
      <c r="N75" s="620" t="s">
        <v>33</v>
      </c>
      <c r="O75" s="621">
        <v>722358</v>
      </c>
      <c r="P75" s="621">
        <v>722358</v>
      </c>
      <c r="Q75" s="621">
        <f t="shared" si="3"/>
        <v>740416.95</v>
      </c>
      <c r="R75" s="733"/>
      <c r="S75" s="664">
        <v>-615417</v>
      </c>
    </row>
    <row r="76" spans="3:19" s="45" customFormat="1" ht="41.25" customHeight="1">
      <c r="C76" s="687" t="s">
        <v>1003</v>
      </c>
      <c r="D76" s="669"/>
      <c r="E76" s="830" t="s">
        <v>171</v>
      </c>
      <c r="F76" s="768" t="s">
        <v>1008</v>
      </c>
      <c r="G76" s="802" t="s">
        <v>169</v>
      </c>
      <c r="H76" s="501" t="s">
        <v>170</v>
      </c>
      <c r="I76" s="243" t="s">
        <v>677</v>
      </c>
      <c r="J76" s="412" t="s">
        <v>382</v>
      </c>
      <c r="K76" s="413"/>
      <c r="L76" s="413" t="s">
        <v>33</v>
      </c>
      <c r="M76" s="413" t="s">
        <v>33</v>
      </c>
      <c r="N76" s="413" t="s">
        <v>33</v>
      </c>
      <c r="O76" s="397">
        <v>157791</v>
      </c>
      <c r="P76" s="399">
        <v>157791</v>
      </c>
      <c r="Q76" s="397">
        <f t="shared" si="3"/>
        <v>161735.775</v>
      </c>
      <c r="R76" s="399"/>
      <c r="S76" s="664">
        <v>-133736</v>
      </c>
    </row>
    <row r="77" spans="3:19" s="45" customFormat="1" ht="15.75">
      <c r="C77" s="687" t="s">
        <v>1003</v>
      </c>
      <c r="D77" s="669"/>
      <c r="E77" s="875" t="s">
        <v>40</v>
      </c>
      <c r="F77" s="876" t="s">
        <v>43</v>
      </c>
      <c r="G77" s="877" t="s">
        <v>169</v>
      </c>
      <c r="H77" s="885" t="s">
        <v>176</v>
      </c>
      <c r="I77" s="243" t="s">
        <v>677</v>
      </c>
      <c r="J77" s="412" t="s">
        <v>382</v>
      </c>
      <c r="K77" s="413"/>
      <c r="L77" s="413" t="s">
        <v>33</v>
      </c>
      <c r="M77" s="413" t="s">
        <v>33</v>
      </c>
      <c r="N77" s="413" t="s">
        <v>33</v>
      </c>
      <c r="O77" s="397">
        <v>96721</v>
      </c>
      <c r="P77" s="728">
        <v>96721</v>
      </c>
      <c r="Q77" s="397">
        <f t="shared" si="3"/>
        <v>99139.025</v>
      </c>
      <c r="R77" s="402"/>
      <c r="S77" s="480"/>
    </row>
    <row r="78" spans="3:19" s="45" customFormat="1" ht="15.75">
      <c r="C78" s="687" t="s">
        <v>1003</v>
      </c>
      <c r="D78" s="669"/>
      <c r="E78" s="875" t="s">
        <v>42</v>
      </c>
      <c r="F78" s="876" t="s">
        <v>43</v>
      </c>
      <c r="G78" s="877" t="s">
        <v>169</v>
      </c>
      <c r="H78" s="885" t="s">
        <v>177</v>
      </c>
      <c r="I78" s="243" t="s">
        <v>677</v>
      </c>
      <c r="J78" s="412" t="s">
        <v>382</v>
      </c>
      <c r="K78" s="413"/>
      <c r="L78" s="413" t="s">
        <v>33</v>
      </c>
      <c r="M78" s="413" t="s">
        <v>33</v>
      </c>
      <c r="N78" s="413" t="s">
        <v>33</v>
      </c>
      <c r="O78" s="397">
        <v>639846</v>
      </c>
      <c r="P78" s="397">
        <v>639846</v>
      </c>
      <c r="Q78" s="397">
        <f t="shared" si="3"/>
        <v>655842.15</v>
      </c>
      <c r="R78" s="402"/>
      <c r="S78" s="664">
        <v>-27588</v>
      </c>
    </row>
    <row r="79" spans="3:19" s="45" customFormat="1" ht="15.75">
      <c r="C79" s="687" t="s">
        <v>1003</v>
      </c>
      <c r="D79" s="812"/>
      <c r="E79" s="875" t="s">
        <v>175</v>
      </c>
      <c r="F79" s="876" t="s">
        <v>43</v>
      </c>
      <c r="G79" s="877" t="s">
        <v>169</v>
      </c>
      <c r="H79" s="885" t="s">
        <v>174</v>
      </c>
      <c r="I79" s="243" t="s">
        <v>677</v>
      </c>
      <c r="J79" s="412" t="s">
        <v>382</v>
      </c>
      <c r="K79" s="413"/>
      <c r="L79" s="413" t="s">
        <v>33</v>
      </c>
      <c r="M79" s="413" t="s">
        <v>33</v>
      </c>
      <c r="N79" s="413" t="s">
        <v>33</v>
      </c>
      <c r="O79" s="397">
        <v>88128</v>
      </c>
      <c r="P79" s="397">
        <v>88128</v>
      </c>
      <c r="Q79" s="397">
        <f t="shared" si="3"/>
        <v>90331.2</v>
      </c>
      <c r="R79" s="402"/>
      <c r="S79" s="664">
        <v>-51331</v>
      </c>
    </row>
    <row r="80" spans="3:19" s="45" customFormat="1" ht="15.75">
      <c r="C80" s="687" t="s">
        <v>29</v>
      </c>
      <c r="D80" s="688"/>
      <c r="E80" s="820" t="s">
        <v>94</v>
      </c>
      <c r="F80" s="814" t="s">
        <v>575</v>
      </c>
      <c r="G80" s="821">
        <v>200205000</v>
      </c>
      <c r="H80" s="886">
        <v>40711</v>
      </c>
      <c r="I80" s="413" t="s">
        <v>33</v>
      </c>
      <c r="J80" s="413" t="s">
        <v>33</v>
      </c>
      <c r="K80" s="413"/>
      <c r="L80" s="413" t="s">
        <v>33</v>
      </c>
      <c r="M80" s="413" t="s">
        <v>33</v>
      </c>
      <c r="N80" s="412" t="s">
        <v>382</v>
      </c>
      <c r="O80" s="397">
        <v>233333</v>
      </c>
      <c r="P80" s="407">
        <v>5000</v>
      </c>
      <c r="Q80" s="397">
        <f t="shared" si="3"/>
        <v>5125</v>
      </c>
      <c r="R80" s="407"/>
      <c r="S80" s="428"/>
    </row>
    <row r="81" spans="3:19" s="45" customFormat="1" ht="26.25">
      <c r="C81" s="687" t="s">
        <v>29</v>
      </c>
      <c r="D81" s="713" t="s">
        <v>1083</v>
      </c>
      <c r="E81" s="820" t="s">
        <v>26</v>
      </c>
      <c r="F81" s="814" t="s">
        <v>592</v>
      </c>
      <c r="G81" s="822" t="s">
        <v>22</v>
      </c>
      <c r="H81" s="262" t="s">
        <v>206</v>
      </c>
      <c r="I81" s="413" t="s">
        <v>33</v>
      </c>
      <c r="J81" s="412" t="s">
        <v>382</v>
      </c>
      <c r="K81" s="413"/>
      <c r="L81" s="413" t="s">
        <v>33</v>
      </c>
      <c r="M81" s="413" t="s">
        <v>33</v>
      </c>
      <c r="N81" s="413" t="s">
        <v>33</v>
      </c>
      <c r="O81" s="397">
        <v>120792</v>
      </c>
      <c r="P81" s="397">
        <v>120792</v>
      </c>
      <c r="Q81" s="397">
        <f t="shared" si="3"/>
        <v>123811.8</v>
      </c>
      <c r="R81" s="399"/>
      <c r="S81" s="397">
        <v>100000</v>
      </c>
    </row>
    <row r="82" spans="3:19" s="45" customFormat="1" ht="63.75">
      <c r="C82" s="687" t="s">
        <v>29</v>
      </c>
      <c r="D82" s="823" t="s">
        <v>1084</v>
      </c>
      <c r="E82" s="820" t="s">
        <v>16</v>
      </c>
      <c r="F82" s="814" t="s">
        <v>96</v>
      </c>
      <c r="G82" s="821">
        <v>200205400</v>
      </c>
      <c r="H82" s="244">
        <v>35188</v>
      </c>
      <c r="I82" s="413" t="s">
        <v>33</v>
      </c>
      <c r="J82" s="413" t="s">
        <v>33</v>
      </c>
      <c r="K82" s="413"/>
      <c r="L82" s="413" t="s">
        <v>33</v>
      </c>
      <c r="M82" s="413" t="s">
        <v>33</v>
      </c>
      <c r="N82" s="412" t="s">
        <v>382</v>
      </c>
      <c r="O82" s="397">
        <v>98241</v>
      </c>
      <c r="P82" s="399">
        <v>24526</v>
      </c>
      <c r="Q82" s="397">
        <f t="shared" si="3"/>
        <v>25139.15</v>
      </c>
      <c r="R82" s="399"/>
      <c r="S82" s="428"/>
    </row>
    <row r="83" spans="3:19" s="45" customFormat="1" ht="308.25" customHeight="1">
      <c r="C83" s="687" t="s">
        <v>599</v>
      </c>
      <c r="D83" s="889" t="s">
        <v>1085</v>
      </c>
      <c r="E83" s="422" t="s">
        <v>850</v>
      </c>
      <c r="F83" s="824" t="s">
        <v>1115</v>
      </c>
      <c r="G83" s="825" t="s">
        <v>851</v>
      </c>
      <c r="H83" s="689" t="s">
        <v>747</v>
      </c>
      <c r="I83" s="413" t="s">
        <v>33</v>
      </c>
      <c r="J83" s="624" t="s">
        <v>33</v>
      </c>
      <c r="K83" s="242"/>
      <c r="L83" s="413" t="s">
        <v>33</v>
      </c>
      <c r="M83" s="624" t="s">
        <v>33</v>
      </c>
      <c r="N83" s="387" t="s">
        <v>382</v>
      </c>
      <c r="O83" s="397"/>
      <c r="P83" s="398"/>
      <c r="Q83" s="398"/>
      <c r="R83" s="399"/>
      <c r="S83" s="397">
        <v>500000</v>
      </c>
    </row>
    <row r="84" spans="3:19" s="45" customFormat="1" ht="66.75" customHeight="1">
      <c r="C84" s="813" t="s">
        <v>597</v>
      </c>
      <c r="D84" s="688" t="s">
        <v>1071</v>
      </c>
      <c r="E84" s="813" t="s">
        <v>76</v>
      </c>
      <c r="F84" s="812" t="s">
        <v>80</v>
      </c>
      <c r="G84" s="806" t="s">
        <v>81</v>
      </c>
      <c r="H84" s="258" t="s">
        <v>199</v>
      </c>
      <c r="I84" s="414" t="s">
        <v>382</v>
      </c>
      <c r="J84" s="415" t="s">
        <v>33</v>
      </c>
      <c r="K84" s="415"/>
      <c r="L84" s="414" t="s">
        <v>382</v>
      </c>
      <c r="M84" s="415" t="s">
        <v>33</v>
      </c>
      <c r="N84" s="414" t="s">
        <v>382</v>
      </c>
      <c r="O84" s="409">
        <v>350000</v>
      </c>
      <c r="P84" s="407">
        <v>193000</v>
      </c>
      <c r="Q84" s="397">
        <f>P84+P84*0.025</f>
        <v>197825</v>
      </c>
      <c r="R84" s="407"/>
      <c r="S84" s="485"/>
    </row>
    <row r="85" spans="2:19" s="45" customFormat="1" ht="52.5" customHeight="1" thickBot="1">
      <c r="B85" s="45">
        <v>33</v>
      </c>
      <c r="C85" s="826" t="s">
        <v>597</v>
      </c>
      <c r="D85" s="827" t="s">
        <v>1086</v>
      </c>
      <c r="E85" s="669" t="s">
        <v>16</v>
      </c>
      <c r="F85" s="880" t="s">
        <v>861</v>
      </c>
      <c r="G85" s="808" t="s">
        <v>862</v>
      </c>
      <c r="H85" s="881" t="s">
        <v>991</v>
      </c>
      <c r="I85" s="413" t="s">
        <v>33</v>
      </c>
      <c r="J85" s="624" t="s">
        <v>33</v>
      </c>
      <c r="K85" s="244"/>
      <c r="L85" s="413" t="s">
        <v>33</v>
      </c>
      <c r="M85" s="879" t="s">
        <v>382</v>
      </c>
      <c r="N85" s="878" t="s">
        <v>33</v>
      </c>
      <c r="O85" s="397">
        <v>326646</v>
      </c>
      <c r="P85" s="398">
        <v>326646</v>
      </c>
      <c r="Q85" s="397">
        <f>P85+P85*0.025</f>
        <v>334812.15</v>
      </c>
      <c r="R85" s="399"/>
      <c r="S85" s="483" t="s">
        <v>36</v>
      </c>
    </row>
    <row r="86" spans="2:19" s="45" customFormat="1" ht="128.25" customHeight="1">
      <c r="B86" s="45">
        <v>35</v>
      </c>
      <c r="C86" s="687" t="s">
        <v>597</v>
      </c>
      <c r="D86" s="713" t="s">
        <v>1086</v>
      </c>
      <c r="E86" s="713" t="s">
        <v>16</v>
      </c>
      <c r="F86" s="828" t="s">
        <v>863</v>
      </c>
      <c r="G86" s="802" t="s">
        <v>862</v>
      </c>
      <c r="H86" s="442" t="s">
        <v>992</v>
      </c>
      <c r="I86" s="413" t="s">
        <v>33</v>
      </c>
      <c r="J86" s="242"/>
      <c r="K86" s="242"/>
      <c r="L86" s="413" t="s">
        <v>33</v>
      </c>
      <c r="M86" s="242"/>
      <c r="N86" s="242"/>
      <c r="O86" s="397"/>
      <c r="P86" s="398"/>
      <c r="Q86" s="398"/>
      <c r="R86" s="399"/>
      <c r="S86" s="397">
        <v>250000</v>
      </c>
    </row>
    <row r="87" spans="3:19" s="45" customFormat="1" ht="75.75" customHeight="1">
      <c r="C87" s="687" t="s">
        <v>597</v>
      </c>
      <c r="D87" s="829" t="s">
        <v>1087</v>
      </c>
      <c r="E87" s="713" t="s">
        <v>16</v>
      </c>
      <c r="F87" s="828" t="s">
        <v>864</v>
      </c>
      <c r="G87" s="802" t="s">
        <v>862</v>
      </c>
      <c r="H87" s="442" t="s">
        <v>992</v>
      </c>
      <c r="I87" s="413" t="s">
        <v>33</v>
      </c>
      <c r="J87" s="242"/>
      <c r="K87" s="242"/>
      <c r="L87" s="413" t="s">
        <v>33</v>
      </c>
      <c r="M87" s="242"/>
      <c r="N87" s="242"/>
      <c r="O87" s="397"/>
      <c r="P87" s="398"/>
      <c r="Q87" s="398"/>
      <c r="R87" s="399"/>
      <c r="S87" s="397">
        <v>383070</v>
      </c>
    </row>
    <row r="88" spans="3:19" s="45" customFormat="1" ht="15.75">
      <c r="C88" s="687" t="s">
        <v>597</v>
      </c>
      <c r="D88" s="669"/>
      <c r="E88" s="687" t="s">
        <v>68</v>
      </c>
      <c r="F88" s="688" t="s">
        <v>67</v>
      </c>
      <c r="G88" s="806" t="s">
        <v>69</v>
      </c>
      <c r="H88" s="259" t="s">
        <v>186</v>
      </c>
      <c r="I88" s="413" t="s">
        <v>33</v>
      </c>
      <c r="J88" s="412" t="s">
        <v>382</v>
      </c>
      <c r="K88" s="413"/>
      <c r="L88" s="413" t="s">
        <v>33</v>
      </c>
      <c r="M88" s="413" t="s">
        <v>33</v>
      </c>
      <c r="N88" s="412" t="s">
        <v>382</v>
      </c>
      <c r="O88" s="397">
        <v>794972</v>
      </c>
      <c r="P88" s="399">
        <v>43000</v>
      </c>
      <c r="Q88" s="397">
        <f aca="true" t="shared" si="4" ref="Q88:Q104">P88+P88*0.025</f>
        <v>44075</v>
      </c>
      <c r="R88" s="399"/>
      <c r="S88" s="428"/>
    </row>
    <row r="89" spans="3:19" s="45" customFormat="1" ht="96">
      <c r="C89" s="687" t="s">
        <v>597</v>
      </c>
      <c r="D89" s="391" t="s">
        <v>1107</v>
      </c>
      <c r="E89" s="502" t="s">
        <v>16</v>
      </c>
      <c r="F89" s="375" t="s">
        <v>1108</v>
      </c>
      <c r="G89" s="890" t="s">
        <v>601</v>
      </c>
      <c r="H89" s="442" t="s">
        <v>747</v>
      </c>
      <c r="I89" s="413" t="s">
        <v>33</v>
      </c>
      <c r="J89" s="413" t="s">
        <v>33</v>
      </c>
      <c r="K89" s="413"/>
      <c r="L89" s="413" t="s">
        <v>33</v>
      </c>
      <c r="M89" s="413" t="s">
        <v>33</v>
      </c>
      <c r="N89" s="412" t="s">
        <v>382</v>
      </c>
      <c r="O89" s="410"/>
      <c r="P89" s="410"/>
      <c r="Q89" s="397">
        <f t="shared" si="4"/>
        <v>0</v>
      </c>
      <c r="R89" s="399"/>
      <c r="S89" s="397">
        <v>500000</v>
      </c>
    </row>
    <row r="90" spans="3:19" s="45" customFormat="1" ht="26.25">
      <c r="C90" s="687" t="s">
        <v>597</v>
      </c>
      <c r="D90" s="735"/>
      <c r="E90" s="687" t="s">
        <v>1109</v>
      </c>
      <c r="F90" s="688" t="s">
        <v>71</v>
      </c>
      <c r="G90" s="806" t="s">
        <v>70</v>
      </c>
      <c r="H90" s="259" t="s">
        <v>187</v>
      </c>
      <c r="I90" s="672" t="s">
        <v>814</v>
      </c>
      <c r="J90" s="413" t="s">
        <v>33</v>
      </c>
      <c r="K90" s="413"/>
      <c r="L90" s="413" t="s">
        <v>33</v>
      </c>
      <c r="M90" s="413" t="s">
        <v>33</v>
      </c>
      <c r="N90" s="413" t="s">
        <v>33</v>
      </c>
      <c r="O90" s="397">
        <v>259651</v>
      </c>
      <c r="P90" s="399">
        <v>34000</v>
      </c>
      <c r="Q90" s="397">
        <f t="shared" si="4"/>
        <v>34850</v>
      </c>
      <c r="R90" s="399"/>
      <c r="S90" s="428"/>
    </row>
    <row r="91" spans="2:19" s="45" customFormat="1" ht="66.75" customHeight="1">
      <c r="B91" s="45">
        <v>2</v>
      </c>
      <c r="C91" s="687" t="s">
        <v>597</v>
      </c>
      <c r="D91" s="374" t="s">
        <v>869</v>
      </c>
      <c r="E91" s="687" t="s">
        <v>16</v>
      </c>
      <c r="F91" s="688" t="s">
        <v>73</v>
      </c>
      <c r="G91" s="806" t="s">
        <v>72</v>
      </c>
      <c r="H91" s="259" t="s">
        <v>190</v>
      </c>
      <c r="I91" s="243" t="s">
        <v>801</v>
      </c>
      <c r="J91" s="413" t="s">
        <v>33</v>
      </c>
      <c r="K91" s="413"/>
      <c r="L91" s="413" t="s">
        <v>33</v>
      </c>
      <c r="M91" s="413" t="s">
        <v>33</v>
      </c>
      <c r="N91" s="413" t="s">
        <v>33</v>
      </c>
      <c r="O91" s="397">
        <v>178620</v>
      </c>
      <c r="P91" s="399">
        <v>12994</v>
      </c>
      <c r="Q91" s="397">
        <f t="shared" si="4"/>
        <v>13318.85</v>
      </c>
      <c r="R91" s="399"/>
      <c r="S91" s="428"/>
    </row>
    <row r="92" spans="3:19" s="45" customFormat="1" ht="43.5" customHeight="1">
      <c r="C92" s="687" t="s">
        <v>597</v>
      </c>
      <c r="D92" s="669"/>
      <c r="E92" s="687" t="s">
        <v>141</v>
      </c>
      <c r="F92" s="688" t="s">
        <v>73</v>
      </c>
      <c r="G92" s="806" t="s">
        <v>72</v>
      </c>
      <c r="H92" s="259" t="s">
        <v>191</v>
      </c>
      <c r="I92" s="413" t="s">
        <v>33</v>
      </c>
      <c r="J92" s="413" t="s">
        <v>33</v>
      </c>
      <c r="K92" s="413"/>
      <c r="L92" s="413" t="s">
        <v>33</v>
      </c>
      <c r="M92" s="413" t="s">
        <v>33</v>
      </c>
      <c r="N92" s="413" t="s">
        <v>33</v>
      </c>
      <c r="O92" s="397">
        <v>330234</v>
      </c>
      <c r="P92" s="399">
        <v>0</v>
      </c>
      <c r="Q92" s="397">
        <f t="shared" si="4"/>
        <v>0</v>
      </c>
      <c r="R92" s="399"/>
      <c r="S92" s="428"/>
    </row>
    <row r="93" spans="2:19" s="45" customFormat="1" ht="64.5" customHeight="1">
      <c r="B93" s="45">
        <v>3</v>
      </c>
      <c r="C93" s="687" t="s">
        <v>597</v>
      </c>
      <c r="D93" s="662" t="s">
        <v>816</v>
      </c>
      <c r="E93" s="669" t="s">
        <v>223</v>
      </c>
      <c r="F93" s="669" t="s">
        <v>576</v>
      </c>
      <c r="G93" s="806" t="s">
        <v>10</v>
      </c>
      <c r="H93" s="259" t="s">
        <v>222</v>
      </c>
      <c r="I93" s="663" t="s">
        <v>1055</v>
      </c>
      <c r="J93" s="412" t="s">
        <v>382</v>
      </c>
      <c r="K93" s="413"/>
      <c r="L93" s="413" t="s">
        <v>33</v>
      </c>
      <c r="M93" s="413" t="s">
        <v>33</v>
      </c>
      <c r="N93" s="412" t="s">
        <v>382</v>
      </c>
      <c r="O93" s="397">
        <v>731314</v>
      </c>
      <c r="P93" s="397">
        <v>731314</v>
      </c>
      <c r="Q93" s="397">
        <f t="shared" si="4"/>
        <v>749596.85</v>
      </c>
      <c r="R93" s="399"/>
      <c r="S93" s="428"/>
    </row>
    <row r="94" spans="3:19" s="45" customFormat="1" ht="59.25" customHeight="1">
      <c r="C94" s="19" t="s">
        <v>597</v>
      </c>
      <c r="D94" s="662" t="s">
        <v>816</v>
      </c>
      <c r="E94" s="282" t="s">
        <v>221</v>
      </c>
      <c r="F94" s="309" t="s">
        <v>577</v>
      </c>
      <c r="G94" s="259" t="s">
        <v>10</v>
      </c>
      <c r="H94" s="259" t="s">
        <v>220</v>
      </c>
      <c r="I94" s="663" t="s">
        <v>1055</v>
      </c>
      <c r="J94" s="412" t="s">
        <v>382</v>
      </c>
      <c r="K94" s="413"/>
      <c r="L94" s="413" t="s">
        <v>33</v>
      </c>
      <c r="M94" s="413" t="s">
        <v>33</v>
      </c>
      <c r="N94" s="412" t="s">
        <v>382</v>
      </c>
      <c r="O94" s="397">
        <v>60046</v>
      </c>
      <c r="P94" s="397">
        <v>60046</v>
      </c>
      <c r="Q94" s="397">
        <f t="shared" si="4"/>
        <v>61547.15</v>
      </c>
      <c r="R94" s="399"/>
      <c r="S94" s="428"/>
    </row>
    <row r="95" spans="2:19" s="45" customFormat="1" ht="51">
      <c r="B95" s="45">
        <v>4</v>
      </c>
      <c r="C95" s="19" t="s">
        <v>597</v>
      </c>
      <c r="D95" s="662" t="s">
        <v>816</v>
      </c>
      <c r="E95" s="282" t="s">
        <v>14</v>
      </c>
      <c r="F95" s="310" t="s">
        <v>584</v>
      </c>
      <c r="G95" s="259" t="s">
        <v>10</v>
      </c>
      <c r="H95" s="259" t="s">
        <v>148</v>
      </c>
      <c r="I95" s="663" t="s">
        <v>1055</v>
      </c>
      <c r="J95" s="412" t="s">
        <v>382</v>
      </c>
      <c r="K95" s="413"/>
      <c r="L95" s="413" t="s">
        <v>33</v>
      </c>
      <c r="M95" s="413" t="s">
        <v>33</v>
      </c>
      <c r="N95" s="412" t="s">
        <v>382</v>
      </c>
      <c r="O95" s="397">
        <v>145675</v>
      </c>
      <c r="P95" s="397">
        <v>145675</v>
      </c>
      <c r="Q95" s="397">
        <f t="shared" si="4"/>
        <v>149316.875</v>
      </c>
      <c r="R95" s="732"/>
      <c r="S95" s="301"/>
    </row>
    <row r="96" spans="2:19" s="45" customFormat="1" ht="37.5" customHeight="1">
      <c r="B96" s="45">
        <v>5</v>
      </c>
      <c r="C96" s="19" t="s">
        <v>597</v>
      </c>
      <c r="D96" s="662" t="s">
        <v>816</v>
      </c>
      <c r="E96" s="282" t="s">
        <v>216</v>
      </c>
      <c r="F96" s="309" t="s">
        <v>587</v>
      </c>
      <c r="G96" s="259" t="s">
        <v>10</v>
      </c>
      <c r="H96" s="259" t="s">
        <v>215</v>
      </c>
      <c r="I96" s="663" t="s">
        <v>1055</v>
      </c>
      <c r="J96" s="412" t="s">
        <v>382</v>
      </c>
      <c r="K96" s="413"/>
      <c r="L96" s="413" t="s">
        <v>33</v>
      </c>
      <c r="M96" s="413" t="s">
        <v>33</v>
      </c>
      <c r="N96" s="412" t="s">
        <v>382</v>
      </c>
      <c r="O96" s="397">
        <v>1162000</v>
      </c>
      <c r="P96" s="397">
        <v>1162000</v>
      </c>
      <c r="Q96" s="397">
        <f t="shared" si="4"/>
        <v>1191050</v>
      </c>
      <c r="R96" s="399"/>
      <c r="S96" s="428"/>
    </row>
    <row r="97" spans="3:19" s="45" customFormat="1" ht="44.25" customHeight="1">
      <c r="C97" s="19" t="s">
        <v>597</v>
      </c>
      <c r="D97" s="701" t="s">
        <v>816</v>
      </c>
      <c r="E97" s="282" t="s">
        <v>141</v>
      </c>
      <c r="F97" s="310" t="s">
        <v>589</v>
      </c>
      <c r="G97" s="259" t="s">
        <v>10</v>
      </c>
      <c r="H97" s="259" t="s">
        <v>217</v>
      </c>
      <c r="I97" s="663" t="s">
        <v>1055</v>
      </c>
      <c r="J97" s="412" t="s">
        <v>382</v>
      </c>
      <c r="K97" s="413"/>
      <c r="L97" s="413" t="s">
        <v>33</v>
      </c>
      <c r="M97" s="413" t="s">
        <v>33</v>
      </c>
      <c r="N97" s="412" t="s">
        <v>382</v>
      </c>
      <c r="O97" s="397">
        <v>500000</v>
      </c>
      <c r="P97" s="397">
        <v>500000</v>
      </c>
      <c r="Q97" s="397">
        <f t="shared" si="4"/>
        <v>512500</v>
      </c>
      <c r="R97" s="399"/>
      <c r="S97" s="428"/>
    </row>
    <row r="98" spans="2:19" s="45" customFormat="1" ht="45">
      <c r="B98" s="45">
        <v>7</v>
      </c>
      <c r="C98" s="19" t="s">
        <v>597</v>
      </c>
      <c r="D98" s="334" t="s">
        <v>816</v>
      </c>
      <c r="E98" s="282" t="s">
        <v>218</v>
      </c>
      <c r="F98" s="309" t="s">
        <v>591</v>
      </c>
      <c r="G98" s="259" t="s">
        <v>10</v>
      </c>
      <c r="H98" s="259" t="s">
        <v>219</v>
      </c>
      <c r="I98" s="663" t="s">
        <v>1055</v>
      </c>
      <c r="J98" s="412" t="s">
        <v>382</v>
      </c>
      <c r="K98" s="413"/>
      <c r="L98" s="413" t="s">
        <v>33</v>
      </c>
      <c r="M98" s="412" t="s">
        <v>382</v>
      </c>
      <c r="N98" s="412" t="s">
        <v>382</v>
      </c>
      <c r="O98" s="397">
        <v>66050</v>
      </c>
      <c r="P98" s="397">
        <v>66050</v>
      </c>
      <c r="Q98" s="397">
        <f t="shared" si="4"/>
        <v>67701.25</v>
      </c>
      <c r="R98" s="399"/>
      <c r="S98" s="428"/>
    </row>
    <row r="99" spans="3:19" s="45" customFormat="1" ht="33.75">
      <c r="C99" s="328" t="s">
        <v>29</v>
      </c>
      <c r="D99" s="334" t="s">
        <v>816</v>
      </c>
      <c r="E99" s="281" t="s">
        <v>14</v>
      </c>
      <c r="F99" s="308" t="s">
        <v>18</v>
      </c>
      <c r="G99" s="258" t="s">
        <v>10</v>
      </c>
      <c r="H99" s="258"/>
      <c r="I99" s="413" t="s">
        <v>33</v>
      </c>
      <c r="J99" s="413"/>
      <c r="K99" s="413"/>
      <c r="L99" s="413" t="s">
        <v>33</v>
      </c>
      <c r="M99" s="413"/>
      <c r="N99" s="413"/>
      <c r="O99" s="397"/>
      <c r="P99" s="398"/>
      <c r="Q99" s="397">
        <f t="shared" si="4"/>
        <v>0</v>
      </c>
      <c r="R99" s="399"/>
      <c r="S99" s="428"/>
    </row>
    <row r="100" spans="2:19" s="45" customFormat="1" ht="15.75">
      <c r="B100" s="45">
        <v>8</v>
      </c>
      <c r="C100" s="19" t="s">
        <v>597</v>
      </c>
      <c r="D100" s="18"/>
      <c r="E100" s="328" t="s">
        <v>26</v>
      </c>
      <c r="F100" s="312" t="s">
        <v>454</v>
      </c>
      <c r="G100" s="255">
        <v>200306000</v>
      </c>
      <c r="H100" s="673">
        <v>40381</v>
      </c>
      <c r="I100" s="413" t="s">
        <v>33</v>
      </c>
      <c r="J100" s="413" t="s">
        <v>382</v>
      </c>
      <c r="K100" s="413"/>
      <c r="L100" s="413" t="s">
        <v>33</v>
      </c>
      <c r="M100" s="413" t="s">
        <v>33</v>
      </c>
      <c r="N100" s="413" t="s">
        <v>33</v>
      </c>
      <c r="O100" s="397">
        <v>36560</v>
      </c>
      <c r="P100" s="397">
        <v>36560</v>
      </c>
      <c r="Q100" s="397">
        <f t="shared" si="4"/>
        <v>37474</v>
      </c>
      <c r="R100" s="399"/>
      <c r="S100" s="428"/>
    </row>
    <row r="101" spans="3:19" s="45" customFormat="1" ht="45">
      <c r="C101" s="19" t="s">
        <v>597</v>
      </c>
      <c r="D101" s="481" t="s">
        <v>36</v>
      </c>
      <c r="E101" s="370" t="s">
        <v>14</v>
      </c>
      <c r="F101" s="711" t="s">
        <v>459</v>
      </c>
      <c r="G101" s="260" t="s">
        <v>457</v>
      </c>
      <c r="H101" s="260" t="s">
        <v>458</v>
      </c>
      <c r="I101" s="672" t="s">
        <v>821</v>
      </c>
      <c r="J101" s="412" t="s">
        <v>382</v>
      </c>
      <c r="K101" s="413"/>
      <c r="L101" s="413" t="s">
        <v>33</v>
      </c>
      <c r="M101" s="413" t="s">
        <v>33</v>
      </c>
      <c r="N101" s="413" t="s">
        <v>33</v>
      </c>
      <c r="O101" s="400">
        <v>250853</v>
      </c>
      <c r="P101" s="400">
        <v>250853</v>
      </c>
      <c r="Q101" s="397">
        <f t="shared" si="4"/>
        <v>257124.325</v>
      </c>
      <c r="R101" s="399"/>
      <c r="S101" s="477"/>
    </row>
    <row r="102" spans="3:19" s="45" customFormat="1" ht="15.75">
      <c r="C102" s="19" t="s">
        <v>597</v>
      </c>
      <c r="D102" s="21"/>
      <c r="E102" s="328" t="s">
        <v>16</v>
      </c>
      <c r="F102" s="312" t="s">
        <v>400</v>
      </c>
      <c r="G102" s="259" t="s">
        <v>399</v>
      </c>
      <c r="H102" s="259" t="s">
        <v>460</v>
      </c>
      <c r="I102" s="413" t="s">
        <v>33</v>
      </c>
      <c r="J102" s="413" t="s">
        <v>33</v>
      </c>
      <c r="K102" s="413"/>
      <c r="L102" s="413" t="s">
        <v>33</v>
      </c>
      <c r="M102" s="413" t="s">
        <v>33</v>
      </c>
      <c r="N102" s="413" t="s">
        <v>33</v>
      </c>
      <c r="O102" s="397">
        <v>64962</v>
      </c>
      <c r="P102" s="399">
        <v>0</v>
      </c>
      <c r="Q102" s="397">
        <f t="shared" si="4"/>
        <v>0</v>
      </c>
      <c r="R102" s="404"/>
      <c r="S102" s="428"/>
    </row>
    <row r="103" spans="3:19" s="45" customFormat="1" ht="45" customHeight="1">
      <c r="C103" s="393" t="s">
        <v>599</v>
      </c>
      <c r="D103" s="187" t="s">
        <v>733</v>
      </c>
      <c r="E103" s="355" t="s">
        <v>25</v>
      </c>
      <c r="F103" s="315" t="s">
        <v>202</v>
      </c>
      <c r="G103" s="277" t="s">
        <v>23</v>
      </c>
      <c r="H103" s="277" t="s">
        <v>207</v>
      </c>
      <c r="I103" s="411" t="s">
        <v>822</v>
      </c>
      <c r="J103" s="413" t="s">
        <v>33</v>
      </c>
      <c r="K103" s="413"/>
      <c r="L103" s="412" t="s">
        <v>382</v>
      </c>
      <c r="M103" s="412" t="s">
        <v>382</v>
      </c>
      <c r="N103" s="413" t="s">
        <v>33</v>
      </c>
      <c r="O103" s="397">
        <v>192619</v>
      </c>
      <c r="P103" s="399">
        <v>192619</v>
      </c>
      <c r="Q103" s="397">
        <f t="shared" si="4"/>
        <v>197434.475</v>
      </c>
      <c r="R103" s="404"/>
      <c r="S103" s="428"/>
    </row>
    <row r="104" spans="3:19" s="45" customFormat="1" ht="51" customHeight="1">
      <c r="C104" s="687" t="s">
        <v>597</v>
      </c>
      <c r="D104" s="183"/>
      <c r="E104" s="284" t="s">
        <v>16</v>
      </c>
      <c r="F104" s="316" t="s">
        <v>1110</v>
      </c>
      <c r="G104" s="261" t="s">
        <v>82</v>
      </c>
      <c r="H104" s="259" t="s">
        <v>197</v>
      </c>
      <c r="I104" s="243" t="s">
        <v>801</v>
      </c>
      <c r="J104" s="413" t="s">
        <v>33</v>
      </c>
      <c r="K104" s="413"/>
      <c r="L104" s="413" t="s">
        <v>33</v>
      </c>
      <c r="M104" s="413" t="s">
        <v>33</v>
      </c>
      <c r="N104" s="413" t="s">
        <v>33</v>
      </c>
      <c r="O104" s="397">
        <v>605600</v>
      </c>
      <c r="P104" s="867">
        <v>19459</v>
      </c>
      <c r="Q104" s="397">
        <f t="shared" si="4"/>
        <v>19945.475</v>
      </c>
      <c r="R104" s="404"/>
      <c r="S104" s="428"/>
    </row>
    <row r="105" spans="3:19" s="45" customFormat="1" ht="61.5" customHeight="1">
      <c r="C105" s="19" t="s">
        <v>597</v>
      </c>
      <c r="D105" s="18"/>
      <c r="E105" s="284" t="s">
        <v>16</v>
      </c>
      <c r="F105" s="316" t="s">
        <v>585</v>
      </c>
      <c r="G105" s="261" t="s">
        <v>74</v>
      </c>
      <c r="H105" s="259" t="s">
        <v>188</v>
      </c>
      <c r="I105" s="243" t="s">
        <v>606</v>
      </c>
      <c r="J105" s="413"/>
      <c r="K105" s="413"/>
      <c r="L105" s="413" t="s">
        <v>33</v>
      </c>
      <c r="M105" s="413"/>
      <c r="N105" s="413"/>
      <c r="O105" s="397">
        <v>220000</v>
      </c>
      <c r="P105" s="406">
        <v>159500</v>
      </c>
      <c r="Q105" s="397">
        <f>P105+P105*0.025</f>
        <v>163487.5</v>
      </c>
      <c r="R105" s="404"/>
      <c r="S105" s="627"/>
    </row>
    <row r="106" spans="3:19" s="45" customFormat="1" ht="123.75" customHeight="1">
      <c r="C106" s="18" t="s">
        <v>838</v>
      </c>
      <c r="D106" s="372" t="s">
        <v>847</v>
      </c>
      <c r="E106" s="437" t="s">
        <v>848</v>
      </c>
      <c r="F106" s="606" t="s">
        <v>1116</v>
      </c>
      <c r="G106" s="717" t="s">
        <v>849</v>
      </c>
      <c r="H106" s="442" t="s">
        <v>1117</v>
      </c>
      <c r="I106" s="413" t="s">
        <v>33</v>
      </c>
      <c r="J106" s="242"/>
      <c r="K106" s="242"/>
      <c r="L106" s="413" t="s">
        <v>33</v>
      </c>
      <c r="M106" s="242"/>
      <c r="N106" s="242"/>
      <c r="O106" s="397"/>
      <c r="P106" s="398"/>
      <c r="Q106" s="398"/>
      <c r="R106" s="404"/>
      <c r="S106" s="397">
        <v>505083</v>
      </c>
    </row>
    <row r="107" spans="3:19" s="45" customFormat="1" ht="39" customHeight="1">
      <c r="C107" s="19" t="s">
        <v>597</v>
      </c>
      <c r="D107" s="21"/>
      <c r="E107" s="284" t="s">
        <v>415</v>
      </c>
      <c r="F107" s="316" t="s">
        <v>416</v>
      </c>
      <c r="G107" s="261" t="s">
        <v>413</v>
      </c>
      <c r="H107" s="259" t="s">
        <v>414</v>
      </c>
      <c r="I107" s="413" t="s">
        <v>33</v>
      </c>
      <c r="J107" s="413" t="s">
        <v>33</v>
      </c>
      <c r="K107" s="413"/>
      <c r="L107" s="413" t="s">
        <v>33</v>
      </c>
      <c r="M107" s="413" t="s">
        <v>33</v>
      </c>
      <c r="N107" s="413" t="s">
        <v>33</v>
      </c>
      <c r="O107" s="397">
        <v>330000</v>
      </c>
      <c r="P107" s="399">
        <v>0</v>
      </c>
      <c r="Q107" s="397">
        <f aca="true" t="shared" si="5" ref="Q107:Q113">P107+P107*0.025</f>
        <v>0</v>
      </c>
      <c r="R107" s="404"/>
      <c r="S107" s="428"/>
    </row>
    <row r="108" spans="3:19" s="45" customFormat="1" ht="40.5" customHeight="1">
      <c r="C108" s="19" t="s">
        <v>597</v>
      </c>
      <c r="D108" s="21"/>
      <c r="E108" s="284" t="s">
        <v>463</v>
      </c>
      <c r="F108" s="315" t="s">
        <v>464</v>
      </c>
      <c r="G108" s="261" t="s">
        <v>461</v>
      </c>
      <c r="H108" s="259" t="s">
        <v>462</v>
      </c>
      <c r="I108" s="413" t="s">
        <v>33</v>
      </c>
      <c r="J108" s="413" t="s">
        <v>33</v>
      </c>
      <c r="K108" s="413"/>
      <c r="L108" s="413" t="s">
        <v>33</v>
      </c>
      <c r="M108" s="413" t="s">
        <v>33</v>
      </c>
      <c r="N108" s="413" t="s">
        <v>33</v>
      </c>
      <c r="O108" s="397">
        <v>257558</v>
      </c>
      <c r="P108" s="399">
        <v>0</v>
      </c>
      <c r="Q108" s="397">
        <f t="shared" si="5"/>
        <v>0</v>
      </c>
      <c r="R108" s="404"/>
      <c r="S108" s="428"/>
    </row>
    <row r="109" spans="3:19" s="45" customFormat="1" ht="30.75" customHeight="1">
      <c r="C109" s="19" t="s">
        <v>597</v>
      </c>
      <c r="D109" s="18"/>
      <c r="E109" s="284" t="s">
        <v>16</v>
      </c>
      <c r="F109" s="316" t="s">
        <v>240</v>
      </c>
      <c r="G109" s="261" t="s">
        <v>238</v>
      </c>
      <c r="H109" s="259" t="s">
        <v>239</v>
      </c>
      <c r="I109" s="413" t="s">
        <v>33</v>
      </c>
      <c r="J109" s="413" t="s">
        <v>33</v>
      </c>
      <c r="K109" s="413"/>
      <c r="L109" s="413" t="s">
        <v>33</v>
      </c>
      <c r="M109" s="413" t="s">
        <v>33</v>
      </c>
      <c r="N109" s="413" t="s">
        <v>33</v>
      </c>
      <c r="O109" s="397">
        <v>2702000</v>
      </c>
      <c r="P109" s="399">
        <v>0</v>
      </c>
      <c r="Q109" s="397">
        <f t="shared" si="5"/>
        <v>0</v>
      </c>
      <c r="R109" s="404"/>
      <c r="S109" s="428"/>
    </row>
    <row r="110" spans="2:19" s="45" customFormat="1" ht="15.75">
      <c r="B110" s="45">
        <v>9</v>
      </c>
      <c r="C110" s="19" t="s">
        <v>597</v>
      </c>
      <c r="D110" s="21"/>
      <c r="E110" s="284" t="s">
        <v>415</v>
      </c>
      <c r="F110" s="316" t="s">
        <v>470</v>
      </c>
      <c r="G110" s="261" t="s">
        <v>468</v>
      </c>
      <c r="H110" s="259" t="s">
        <v>469</v>
      </c>
      <c r="I110" s="413" t="s">
        <v>33</v>
      </c>
      <c r="J110" s="413" t="s">
        <v>33</v>
      </c>
      <c r="K110" s="413"/>
      <c r="L110" s="413" t="s">
        <v>33</v>
      </c>
      <c r="M110" s="413" t="s">
        <v>33</v>
      </c>
      <c r="N110" s="413" t="s">
        <v>33</v>
      </c>
      <c r="O110" s="397">
        <v>1032000</v>
      </c>
      <c r="P110" s="404">
        <v>0</v>
      </c>
      <c r="Q110" s="397">
        <f t="shared" si="5"/>
        <v>0</v>
      </c>
      <c r="R110" s="404"/>
      <c r="S110" s="428"/>
    </row>
    <row r="111" spans="2:19" s="45" customFormat="1" ht="24.75" hidden="1">
      <c r="B111" s="45">
        <v>13</v>
      </c>
      <c r="C111" s="19" t="s">
        <v>29</v>
      </c>
      <c r="D111" s="154" t="s">
        <v>36</v>
      </c>
      <c r="E111" s="287" t="s">
        <v>94</v>
      </c>
      <c r="F111" s="312" t="s">
        <v>95</v>
      </c>
      <c r="G111" s="276">
        <v>199401805</v>
      </c>
      <c r="H111" s="242">
        <v>40721</v>
      </c>
      <c r="I111" s="421" t="s">
        <v>801</v>
      </c>
      <c r="J111" s="418" t="s">
        <v>33</v>
      </c>
      <c r="K111" s="418"/>
      <c r="L111" s="418" t="s">
        <v>33</v>
      </c>
      <c r="M111" s="418" t="s">
        <v>33</v>
      </c>
      <c r="N111" s="421" t="s">
        <v>382</v>
      </c>
      <c r="O111" s="397">
        <v>267000</v>
      </c>
      <c r="P111" s="399">
        <v>26500</v>
      </c>
      <c r="Q111" s="397">
        <f t="shared" si="5"/>
        <v>27162.5</v>
      </c>
      <c r="R111" s="399"/>
      <c r="S111" s="428"/>
    </row>
    <row r="112" spans="2:19" s="45" customFormat="1" ht="15.75">
      <c r="B112" s="45">
        <v>14</v>
      </c>
      <c r="C112" s="98" t="s">
        <v>503</v>
      </c>
      <c r="D112" s="52"/>
      <c r="E112" s="708" t="s">
        <v>130</v>
      </c>
      <c r="F112" s="715" t="s">
        <v>472</v>
      </c>
      <c r="G112" s="719" t="s">
        <v>471</v>
      </c>
      <c r="H112" s="259" t="s">
        <v>473</v>
      </c>
      <c r="I112" s="421" t="s">
        <v>790</v>
      </c>
      <c r="J112" s="418" t="s">
        <v>33</v>
      </c>
      <c r="K112" s="418"/>
      <c r="L112" s="421" t="s">
        <v>382</v>
      </c>
      <c r="M112" s="418" t="s">
        <v>33</v>
      </c>
      <c r="N112" s="418" t="s">
        <v>33</v>
      </c>
      <c r="O112" s="400">
        <v>1445744</v>
      </c>
      <c r="P112" s="727">
        <v>1445744</v>
      </c>
      <c r="Q112" s="397">
        <f t="shared" si="5"/>
        <v>1481887.6</v>
      </c>
      <c r="R112" s="404"/>
      <c r="S112" s="428"/>
    </row>
    <row r="113" spans="2:19" s="45" customFormat="1" ht="93" customHeight="1">
      <c r="B113" s="45">
        <v>15</v>
      </c>
      <c r="C113" s="19" t="s">
        <v>597</v>
      </c>
      <c r="D113" s="703"/>
      <c r="E113" s="284" t="s">
        <v>13</v>
      </c>
      <c r="F113" s="316" t="s">
        <v>977</v>
      </c>
      <c r="G113" s="261" t="s">
        <v>198</v>
      </c>
      <c r="H113" s="379" t="s">
        <v>978</v>
      </c>
      <c r="I113" s="722" t="s">
        <v>1056</v>
      </c>
      <c r="J113" s="421" t="s">
        <v>382</v>
      </c>
      <c r="K113" s="418"/>
      <c r="L113" s="418" t="s">
        <v>33</v>
      </c>
      <c r="M113" s="421" t="s">
        <v>382</v>
      </c>
      <c r="N113" s="418" t="s">
        <v>33</v>
      </c>
      <c r="O113" s="397">
        <v>1120562</v>
      </c>
      <c r="P113" s="404">
        <v>480000</v>
      </c>
      <c r="Q113" s="397">
        <f t="shared" si="5"/>
        <v>492000</v>
      </c>
      <c r="R113" s="404"/>
      <c r="S113" s="428"/>
    </row>
    <row r="114" spans="2:19" s="45" customFormat="1" ht="48.75">
      <c r="B114" s="45">
        <v>17</v>
      </c>
      <c r="C114" s="19" t="s">
        <v>597</v>
      </c>
      <c r="D114" s="336" t="s">
        <v>979</v>
      </c>
      <c r="E114" s="503" t="s">
        <v>13</v>
      </c>
      <c r="F114" s="524" t="s">
        <v>980</v>
      </c>
      <c r="G114" s="501" t="s">
        <v>198</v>
      </c>
      <c r="H114" s="601" t="s">
        <v>981</v>
      </c>
      <c r="I114" s="672" t="s">
        <v>1056</v>
      </c>
      <c r="J114" s="412" t="s">
        <v>382</v>
      </c>
      <c r="K114" s="413"/>
      <c r="L114" s="413" t="s">
        <v>33</v>
      </c>
      <c r="M114" s="412" t="s">
        <v>382</v>
      </c>
      <c r="N114" s="413" t="s">
        <v>33</v>
      </c>
      <c r="O114" s="397"/>
      <c r="P114" s="399"/>
      <c r="Q114" s="397"/>
      <c r="R114" s="399"/>
      <c r="S114" s="428">
        <v>50000</v>
      </c>
    </row>
    <row r="115" spans="1:19" s="45" customFormat="1" ht="41.25" customHeight="1">
      <c r="A115" s="104"/>
      <c r="B115" s="45">
        <v>18</v>
      </c>
      <c r="C115" s="19" t="s">
        <v>597</v>
      </c>
      <c r="D115" s="21"/>
      <c r="E115" s="253" t="s">
        <v>14</v>
      </c>
      <c r="F115" s="309" t="s">
        <v>477</v>
      </c>
      <c r="G115" s="259" t="s">
        <v>198</v>
      </c>
      <c r="H115" s="259" t="s">
        <v>476</v>
      </c>
      <c r="I115" s="243" t="s">
        <v>670</v>
      </c>
      <c r="J115" s="413"/>
      <c r="K115" s="413"/>
      <c r="L115" s="413" t="s">
        <v>33</v>
      </c>
      <c r="M115" s="412" t="s">
        <v>382</v>
      </c>
      <c r="N115" s="413"/>
      <c r="O115" s="397">
        <v>824898</v>
      </c>
      <c r="P115" s="399">
        <v>23000</v>
      </c>
      <c r="Q115" s="397">
        <f aca="true" t="shared" si="6" ref="Q115:Q121">P115+P115*0.025</f>
        <v>23575</v>
      </c>
      <c r="R115" s="399"/>
      <c r="S115" s="428"/>
    </row>
    <row r="116" spans="1:19" s="45" customFormat="1" ht="33" customHeight="1">
      <c r="A116" s="104"/>
      <c r="C116" s="19" t="s">
        <v>597</v>
      </c>
      <c r="D116" s="21"/>
      <c r="E116" s="328" t="s">
        <v>85</v>
      </c>
      <c r="F116" s="309" t="s">
        <v>474</v>
      </c>
      <c r="G116" s="259" t="s">
        <v>198</v>
      </c>
      <c r="H116" s="259" t="s">
        <v>475</v>
      </c>
      <c r="I116" s="243" t="s">
        <v>670</v>
      </c>
      <c r="J116" s="413" t="s">
        <v>33</v>
      </c>
      <c r="K116" s="413"/>
      <c r="L116" s="413" t="s">
        <v>33</v>
      </c>
      <c r="M116" s="412" t="s">
        <v>382</v>
      </c>
      <c r="N116" s="413" t="s">
        <v>33</v>
      </c>
      <c r="O116" s="397">
        <v>84019</v>
      </c>
      <c r="P116" s="399">
        <v>0</v>
      </c>
      <c r="Q116" s="397">
        <f t="shared" si="6"/>
        <v>0</v>
      </c>
      <c r="R116" s="399"/>
      <c r="S116" s="428"/>
    </row>
    <row r="117" spans="1:19" s="45" customFormat="1" ht="35.25" customHeight="1">
      <c r="A117" s="104"/>
      <c r="C117" s="19" t="s">
        <v>597</v>
      </c>
      <c r="D117" s="688" t="s">
        <v>1071</v>
      </c>
      <c r="E117" s="328" t="s">
        <v>76</v>
      </c>
      <c r="F117" s="309" t="s">
        <v>479</v>
      </c>
      <c r="G117" s="259" t="s">
        <v>198</v>
      </c>
      <c r="H117" s="259" t="s">
        <v>478</v>
      </c>
      <c r="I117" s="412" t="s">
        <v>382</v>
      </c>
      <c r="J117" s="412" t="s">
        <v>382</v>
      </c>
      <c r="K117" s="413"/>
      <c r="L117" s="412" t="s">
        <v>382</v>
      </c>
      <c r="M117" s="412" t="s">
        <v>382</v>
      </c>
      <c r="N117" s="421" t="s">
        <v>382</v>
      </c>
      <c r="O117" s="397">
        <v>426145</v>
      </c>
      <c r="P117" s="399">
        <v>426145</v>
      </c>
      <c r="Q117" s="397">
        <f t="shared" si="6"/>
        <v>436798.625</v>
      </c>
      <c r="R117" s="399"/>
      <c r="S117" s="627">
        <v>200000</v>
      </c>
    </row>
    <row r="118" spans="1:58" s="99" customFormat="1" ht="43.5" customHeight="1">
      <c r="A118" s="104"/>
      <c r="B118" s="45">
        <v>19</v>
      </c>
      <c r="C118" s="19" t="s">
        <v>597</v>
      </c>
      <c r="D118" s="183"/>
      <c r="E118" s="281" t="s">
        <v>13</v>
      </c>
      <c r="F118" s="308" t="s">
        <v>78</v>
      </c>
      <c r="G118" s="258" t="s">
        <v>394</v>
      </c>
      <c r="H118" s="258" t="s">
        <v>395</v>
      </c>
      <c r="I118" s="672" t="s">
        <v>824</v>
      </c>
      <c r="J118" s="412" t="s">
        <v>382</v>
      </c>
      <c r="K118" s="413"/>
      <c r="L118" s="413" t="s">
        <v>33</v>
      </c>
      <c r="M118" s="412" t="s">
        <v>382</v>
      </c>
      <c r="N118" s="413"/>
      <c r="O118" s="397">
        <v>518000</v>
      </c>
      <c r="P118" s="399">
        <v>379000</v>
      </c>
      <c r="Q118" s="397">
        <f t="shared" si="6"/>
        <v>388475</v>
      </c>
      <c r="R118" s="399"/>
      <c r="S118" s="428"/>
      <c r="T118" s="435"/>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4"/>
      <c r="AP118" s="104"/>
      <c r="AQ118" s="104"/>
      <c r="AR118" s="104"/>
      <c r="AS118" s="104"/>
      <c r="AT118" s="104"/>
      <c r="AU118" s="104"/>
      <c r="AV118" s="104"/>
      <c r="AW118" s="104"/>
      <c r="AX118" s="104"/>
      <c r="AY118" s="104"/>
      <c r="AZ118" s="104"/>
      <c r="BA118" s="104"/>
      <c r="BB118" s="104"/>
      <c r="BC118" s="104"/>
      <c r="BD118" s="104"/>
      <c r="BE118" s="104"/>
      <c r="BF118" s="110"/>
    </row>
    <row r="119" spans="1:58" s="99" customFormat="1" ht="30">
      <c r="A119" s="104"/>
      <c r="B119" s="45">
        <v>20</v>
      </c>
      <c r="C119" s="19" t="s">
        <v>597</v>
      </c>
      <c r="D119" s="21"/>
      <c r="E119" s="281" t="s">
        <v>14</v>
      </c>
      <c r="F119" s="308" t="s">
        <v>481</v>
      </c>
      <c r="G119" s="258" t="s">
        <v>394</v>
      </c>
      <c r="H119" s="258" t="s">
        <v>480</v>
      </c>
      <c r="I119" s="672" t="s">
        <v>824</v>
      </c>
      <c r="J119" s="413"/>
      <c r="K119" s="413"/>
      <c r="L119" s="413" t="s">
        <v>33</v>
      </c>
      <c r="M119" s="412" t="s">
        <v>382</v>
      </c>
      <c r="N119" s="413"/>
      <c r="O119" s="397">
        <v>286000</v>
      </c>
      <c r="P119" s="402">
        <v>0</v>
      </c>
      <c r="Q119" s="397">
        <f t="shared" si="6"/>
        <v>0</v>
      </c>
      <c r="R119" s="399"/>
      <c r="S119" s="428"/>
      <c r="T119" s="435"/>
      <c r="U119" s="104"/>
      <c r="V119" s="104"/>
      <c r="W119" s="104"/>
      <c r="X119" s="104"/>
      <c r="Y119" s="104"/>
      <c r="Z119" s="104"/>
      <c r="AA119" s="104"/>
      <c r="AB119" s="104"/>
      <c r="AC119" s="104"/>
      <c r="AD119" s="104"/>
      <c r="AE119" s="104"/>
      <c r="AF119" s="104"/>
      <c r="AG119" s="104"/>
      <c r="AH119" s="104"/>
      <c r="AI119" s="104"/>
      <c r="AJ119" s="104"/>
      <c r="AK119" s="104"/>
      <c r="AL119" s="104"/>
      <c r="AM119" s="104"/>
      <c r="AN119" s="104"/>
      <c r="AO119" s="104"/>
      <c r="AP119" s="104"/>
      <c r="AQ119" s="104"/>
      <c r="AR119" s="104"/>
      <c r="AS119" s="104"/>
      <c r="AT119" s="104"/>
      <c r="AU119" s="104"/>
      <c r="AV119" s="104"/>
      <c r="AW119" s="104"/>
      <c r="AX119" s="104"/>
      <c r="AY119" s="104"/>
      <c r="AZ119" s="104"/>
      <c r="BA119" s="104"/>
      <c r="BB119" s="104"/>
      <c r="BC119" s="104"/>
      <c r="BD119" s="104"/>
      <c r="BE119" s="104"/>
      <c r="BF119" s="110"/>
    </row>
    <row r="120" spans="1:19" s="45" customFormat="1" ht="69.75" customHeight="1">
      <c r="A120" s="104"/>
      <c r="B120" s="45">
        <v>21</v>
      </c>
      <c r="C120" s="393" t="s">
        <v>599</v>
      </c>
      <c r="D120" s="436" t="s">
        <v>868</v>
      </c>
      <c r="E120" s="884" t="s">
        <v>16</v>
      </c>
      <c r="F120" s="883" t="s">
        <v>1111</v>
      </c>
      <c r="G120" s="885" t="s">
        <v>482</v>
      </c>
      <c r="H120" s="885" t="s">
        <v>485</v>
      </c>
      <c r="I120" s="411" t="s">
        <v>825</v>
      </c>
      <c r="J120" s="413" t="s">
        <v>33</v>
      </c>
      <c r="K120" s="413"/>
      <c r="L120" s="413" t="s">
        <v>33</v>
      </c>
      <c r="M120" s="412" t="s">
        <v>382</v>
      </c>
      <c r="N120" s="413" t="s">
        <v>33</v>
      </c>
      <c r="O120" s="409">
        <v>175618</v>
      </c>
      <c r="P120" s="407">
        <v>175618</v>
      </c>
      <c r="Q120" s="409">
        <f t="shared" si="6"/>
        <v>180008.45</v>
      </c>
      <c r="R120" s="399"/>
      <c r="S120" s="480">
        <v>-175618</v>
      </c>
    </row>
    <row r="121" spans="1:19" s="45" customFormat="1" ht="62.25" customHeight="1">
      <c r="A121" s="104"/>
      <c r="B121" s="45">
        <v>22</v>
      </c>
      <c r="C121" s="393" t="s">
        <v>599</v>
      </c>
      <c r="D121" s="21"/>
      <c r="E121" s="281" t="s">
        <v>85</v>
      </c>
      <c r="F121" s="311" t="s">
        <v>484</v>
      </c>
      <c r="G121" s="716" t="s">
        <v>482</v>
      </c>
      <c r="H121" s="259" t="s">
        <v>483</v>
      </c>
      <c r="I121" s="411" t="s">
        <v>825</v>
      </c>
      <c r="J121" s="413" t="s">
        <v>33</v>
      </c>
      <c r="K121" s="413"/>
      <c r="L121" s="413" t="s">
        <v>33</v>
      </c>
      <c r="M121" s="412" t="s">
        <v>382</v>
      </c>
      <c r="N121" s="413" t="s">
        <v>33</v>
      </c>
      <c r="O121" s="409">
        <v>789877</v>
      </c>
      <c r="P121" s="407">
        <v>197702</v>
      </c>
      <c r="Q121" s="409">
        <f t="shared" si="6"/>
        <v>202644.55</v>
      </c>
      <c r="R121" s="399"/>
      <c r="S121" s="428"/>
    </row>
    <row r="122" spans="1:19" s="45" customFormat="1" ht="36.75" customHeight="1">
      <c r="A122" s="104"/>
      <c r="C122" s="328" t="s">
        <v>29</v>
      </c>
      <c r="D122" s="183"/>
      <c r="E122" s="358" t="s">
        <v>25</v>
      </c>
      <c r="F122" s="315" t="s">
        <v>488</v>
      </c>
      <c r="G122" s="260" t="s">
        <v>486</v>
      </c>
      <c r="H122" s="260" t="s">
        <v>487</v>
      </c>
      <c r="I122" s="413" t="s">
        <v>33</v>
      </c>
      <c r="J122" s="413" t="s">
        <v>33</v>
      </c>
      <c r="K122" s="413"/>
      <c r="L122" s="413" t="s">
        <v>33</v>
      </c>
      <c r="M122" s="413" t="s">
        <v>33</v>
      </c>
      <c r="N122" s="413" t="s">
        <v>33</v>
      </c>
      <c r="O122" s="397">
        <v>200000</v>
      </c>
      <c r="P122" s="398"/>
      <c r="Q122" s="398"/>
      <c r="R122" s="399"/>
      <c r="S122" s="627"/>
    </row>
    <row r="123" spans="1:19" s="45" customFormat="1" ht="15.75">
      <c r="A123" s="104"/>
      <c r="C123" s="19" t="s">
        <v>597</v>
      </c>
      <c r="D123" s="21"/>
      <c r="E123" s="328" t="s">
        <v>225</v>
      </c>
      <c r="F123" s="309" t="s">
        <v>224</v>
      </c>
      <c r="G123" s="259" t="s">
        <v>227</v>
      </c>
      <c r="H123" s="259" t="s">
        <v>226</v>
      </c>
      <c r="I123" s="413" t="s">
        <v>33</v>
      </c>
      <c r="J123" s="413" t="s">
        <v>33</v>
      </c>
      <c r="K123" s="413"/>
      <c r="L123" s="413" t="s">
        <v>33</v>
      </c>
      <c r="M123" s="413" t="s">
        <v>33</v>
      </c>
      <c r="N123" s="413" t="s">
        <v>33</v>
      </c>
      <c r="O123" s="397">
        <v>220000</v>
      </c>
      <c r="P123" s="399">
        <v>0</v>
      </c>
      <c r="Q123" s="397">
        <f>P123+P123*0.025</f>
        <v>0</v>
      </c>
      <c r="R123" s="399"/>
      <c r="S123" s="627"/>
    </row>
    <row r="124" spans="1:19" s="45" customFormat="1" ht="15.75">
      <c r="A124" s="104"/>
      <c r="C124" s="19" t="s">
        <v>597</v>
      </c>
      <c r="D124" s="332"/>
      <c r="E124" s="355" t="s">
        <v>13</v>
      </c>
      <c r="F124" s="312" t="s">
        <v>237</v>
      </c>
      <c r="G124" s="260" t="s">
        <v>235</v>
      </c>
      <c r="H124" s="260" t="s">
        <v>236</v>
      </c>
      <c r="I124" s="413" t="s">
        <v>33</v>
      </c>
      <c r="J124" s="413" t="s">
        <v>33</v>
      </c>
      <c r="K124" s="413"/>
      <c r="L124" s="413" t="s">
        <v>33</v>
      </c>
      <c r="M124" s="413" t="s">
        <v>33</v>
      </c>
      <c r="N124" s="413" t="s">
        <v>33</v>
      </c>
      <c r="O124" s="408">
        <v>97119</v>
      </c>
      <c r="P124" s="408">
        <v>97119</v>
      </c>
      <c r="Q124" s="397">
        <f>P124+P124*0.025</f>
        <v>99546.975</v>
      </c>
      <c r="R124" s="399"/>
      <c r="S124" s="627"/>
    </row>
    <row r="125" spans="1:19" s="45" customFormat="1" ht="15.75">
      <c r="A125" s="104"/>
      <c r="C125" s="19" t="s">
        <v>597</v>
      </c>
      <c r="D125" s="94"/>
      <c r="E125" s="355" t="s">
        <v>233</v>
      </c>
      <c r="F125" s="312" t="s">
        <v>232</v>
      </c>
      <c r="G125" s="260" t="s">
        <v>235</v>
      </c>
      <c r="H125" s="260" t="s">
        <v>234</v>
      </c>
      <c r="I125" s="413" t="s">
        <v>33</v>
      </c>
      <c r="J125" s="413" t="s">
        <v>33</v>
      </c>
      <c r="K125" s="413"/>
      <c r="L125" s="413" t="s">
        <v>33</v>
      </c>
      <c r="M125" s="413" t="s">
        <v>33</v>
      </c>
      <c r="N125" s="413" t="s">
        <v>33</v>
      </c>
      <c r="O125" s="723">
        <v>279830</v>
      </c>
      <c r="P125" s="405"/>
      <c r="Q125" s="405"/>
      <c r="R125" s="399"/>
      <c r="S125" s="627"/>
    </row>
    <row r="126" spans="1:19" s="45" customFormat="1" ht="15.75">
      <c r="A126" s="104"/>
      <c r="C126" s="19" t="s">
        <v>597</v>
      </c>
      <c r="D126" s="18"/>
      <c r="E126" s="355" t="s">
        <v>230</v>
      </c>
      <c r="F126" s="312" t="s">
        <v>231</v>
      </c>
      <c r="G126" s="260" t="s">
        <v>228</v>
      </c>
      <c r="H126" s="260" t="s">
        <v>229</v>
      </c>
      <c r="I126" s="721" t="s">
        <v>826</v>
      </c>
      <c r="J126" s="418" t="s">
        <v>33</v>
      </c>
      <c r="K126" s="418"/>
      <c r="L126" s="418" t="s">
        <v>33</v>
      </c>
      <c r="M126" s="418" t="s">
        <v>33</v>
      </c>
      <c r="N126" s="418" t="s">
        <v>33</v>
      </c>
      <c r="O126" s="723" t="s">
        <v>388</v>
      </c>
      <c r="P126" s="405"/>
      <c r="Q126" s="405"/>
      <c r="R126" s="404"/>
      <c r="S126" s="432"/>
    </row>
    <row r="127" spans="1:19" s="45" customFormat="1" ht="15.75">
      <c r="A127" s="104"/>
      <c r="C127" s="19" t="s">
        <v>597</v>
      </c>
      <c r="D127" s="21"/>
      <c r="E127" s="281" t="s">
        <v>463</v>
      </c>
      <c r="F127" s="308" t="s">
        <v>493</v>
      </c>
      <c r="G127" s="258" t="s">
        <v>492</v>
      </c>
      <c r="H127" s="379" t="s">
        <v>686</v>
      </c>
      <c r="I127" s="276" t="s">
        <v>33</v>
      </c>
      <c r="J127" s="418" t="s">
        <v>33</v>
      </c>
      <c r="K127" s="418"/>
      <c r="L127" s="418" t="s">
        <v>33</v>
      </c>
      <c r="M127" s="418" t="s">
        <v>33</v>
      </c>
      <c r="N127" s="418" t="s">
        <v>33</v>
      </c>
      <c r="O127" s="403">
        <v>660995</v>
      </c>
      <c r="P127" s="404">
        <v>12500</v>
      </c>
      <c r="Q127" s="403">
        <f>P127+P127*0.025</f>
        <v>12812.5</v>
      </c>
      <c r="R127" s="404"/>
      <c r="S127" s="627"/>
    </row>
    <row r="128" spans="1:19" s="45" customFormat="1" ht="90.75" customHeight="1">
      <c r="A128" s="104"/>
      <c r="C128" s="98" t="s">
        <v>982</v>
      </c>
      <c r="D128" s="524" t="s">
        <v>1002</v>
      </c>
      <c r="E128" s="668" t="s">
        <v>13</v>
      </c>
      <c r="F128" s="709" t="s">
        <v>1114</v>
      </c>
      <c r="G128" s="736" t="s">
        <v>830</v>
      </c>
      <c r="H128" s="442" t="s">
        <v>747</v>
      </c>
      <c r="I128" s="720" t="s">
        <v>831</v>
      </c>
      <c r="J128" s="421" t="s">
        <v>382</v>
      </c>
      <c r="K128" s="418"/>
      <c r="L128" s="418" t="s">
        <v>33</v>
      </c>
      <c r="M128" s="421" t="s">
        <v>382</v>
      </c>
      <c r="N128" s="418" t="s">
        <v>33</v>
      </c>
      <c r="O128" s="403"/>
      <c r="P128" s="405"/>
      <c r="Q128" s="405"/>
      <c r="R128" s="404"/>
      <c r="S128" s="627">
        <v>226000</v>
      </c>
    </row>
    <row r="129" spans="1:19" s="45" customFormat="1" ht="24.75">
      <c r="A129" s="104"/>
      <c r="C129" s="393" t="s">
        <v>599</v>
      </c>
      <c r="D129" s="21"/>
      <c r="E129" s="281" t="s">
        <v>130</v>
      </c>
      <c r="F129" s="710" t="s">
        <v>497</v>
      </c>
      <c r="G129" s="259" t="s">
        <v>495</v>
      </c>
      <c r="H129" s="259" t="s">
        <v>496</v>
      </c>
      <c r="I129" s="418" t="s">
        <v>33</v>
      </c>
      <c r="J129" s="418" t="s">
        <v>33</v>
      </c>
      <c r="K129" s="418"/>
      <c r="L129" s="421" t="s">
        <v>382</v>
      </c>
      <c r="M129" s="418" t="s">
        <v>33</v>
      </c>
      <c r="N129" s="421" t="s">
        <v>382</v>
      </c>
      <c r="O129" s="403">
        <v>781614</v>
      </c>
      <c r="P129" s="403">
        <v>781614</v>
      </c>
      <c r="Q129" s="403">
        <f>P129+P129*0.025</f>
        <v>801154.35</v>
      </c>
      <c r="R129" s="404"/>
      <c r="S129" s="432"/>
    </row>
    <row r="130" spans="1:19" s="45" customFormat="1" ht="36.75">
      <c r="A130" s="104"/>
      <c r="C130" s="393" t="s">
        <v>599</v>
      </c>
      <c r="D130" s="183"/>
      <c r="E130" s="328" t="s">
        <v>25</v>
      </c>
      <c r="F130" s="311" t="s">
        <v>500</v>
      </c>
      <c r="G130" s="259" t="s">
        <v>498</v>
      </c>
      <c r="H130" s="259" t="s">
        <v>499</v>
      </c>
      <c r="I130" s="418" t="s">
        <v>33</v>
      </c>
      <c r="J130" s="418" t="s">
        <v>33</v>
      </c>
      <c r="K130" s="418"/>
      <c r="L130" s="418" t="s">
        <v>33</v>
      </c>
      <c r="M130" s="418" t="s">
        <v>33</v>
      </c>
      <c r="N130" s="421" t="s">
        <v>382</v>
      </c>
      <c r="O130" s="403">
        <v>67212</v>
      </c>
      <c r="P130" s="404">
        <v>67212</v>
      </c>
      <c r="Q130" s="403">
        <f>P130+P130*0.025</f>
        <v>68892.3</v>
      </c>
      <c r="R130" s="404"/>
      <c r="S130" s="432"/>
    </row>
    <row r="131" spans="1:19" s="45" customFormat="1" ht="136.5" customHeight="1">
      <c r="A131" s="104"/>
      <c r="C131" s="19" t="s">
        <v>597</v>
      </c>
      <c r="D131" s="372" t="s">
        <v>837</v>
      </c>
      <c r="E131" s="504" t="s">
        <v>13</v>
      </c>
      <c r="F131" s="438" t="s">
        <v>996</v>
      </c>
      <c r="G131" s="718" t="s">
        <v>995</v>
      </c>
      <c r="H131" s="442" t="s">
        <v>1072</v>
      </c>
      <c r="I131" s="720" t="s">
        <v>804</v>
      </c>
      <c r="J131" s="421" t="s">
        <v>382</v>
      </c>
      <c r="K131" s="418"/>
      <c r="L131" s="418" t="s">
        <v>33</v>
      </c>
      <c r="M131" s="418" t="s">
        <v>33</v>
      </c>
      <c r="N131" s="418" t="s">
        <v>33</v>
      </c>
      <c r="O131" s="403"/>
      <c r="P131" s="403"/>
      <c r="Q131" s="403"/>
      <c r="R131" s="404"/>
      <c r="S131" s="432">
        <v>0</v>
      </c>
    </row>
    <row r="132" spans="1:19" s="45" customFormat="1" ht="271.5" customHeight="1">
      <c r="A132" s="104"/>
      <c r="C132" s="18" t="s">
        <v>838</v>
      </c>
      <c r="D132" s="375" t="s">
        <v>839</v>
      </c>
      <c r="E132" s="684" t="s">
        <v>840</v>
      </c>
      <c r="F132" s="375" t="s">
        <v>1112</v>
      </c>
      <c r="G132" s="501" t="s">
        <v>10</v>
      </c>
      <c r="H132" s="442" t="s">
        <v>1118</v>
      </c>
      <c r="I132" s="412" t="s">
        <v>382</v>
      </c>
      <c r="J132" s="276"/>
      <c r="K132" s="276"/>
      <c r="L132" s="413" t="s">
        <v>33</v>
      </c>
      <c r="M132" s="276"/>
      <c r="N132" s="276"/>
      <c r="O132" s="403"/>
      <c r="P132" s="405"/>
      <c r="Q132" s="405"/>
      <c r="R132" s="404">
        <v>1000000</v>
      </c>
      <c r="S132" s="868" t="s">
        <v>36</v>
      </c>
    </row>
    <row r="133" spans="1:19" s="45" customFormat="1" ht="300">
      <c r="A133" s="104"/>
      <c r="C133" s="18" t="s">
        <v>838</v>
      </c>
      <c r="D133" s="375" t="s">
        <v>841</v>
      </c>
      <c r="E133" s="684" t="s">
        <v>842</v>
      </c>
      <c r="F133" s="375" t="s">
        <v>843</v>
      </c>
      <c r="G133" s="501" t="s">
        <v>10</v>
      </c>
      <c r="H133" s="442" t="s">
        <v>1118</v>
      </c>
      <c r="I133" s="412" t="s">
        <v>382</v>
      </c>
      <c r="J133" s="276"/>
      <c r="K133" s="276"/>
      <c r="L133" s="413" t="s">
        <v>33</v>
      </c>
      <c r="M133" s="276"/>
      <c r="N133" s="276"/>
      <c r="O133" s="403"/>
      <c r="P133" s="405"/>
      <c r="Q133" s="405"/>
      <c r="R133" s="404">
        <v>199000</v>
      </c>
      <c r="S133" s="868" t="s">
        <v>36</v>
      </c>
    </row>
    <row r="134" spans="1:19" s="45" customFormat="1" ht="72">
      <c r="A134" s="104"/>
      <c r="C134" s="328" t="s">
        <v>29</v>
      </c>
      <c r="D134" s="577" t="s">
        <v>954</v>
      </c>
      <c r="E134" s="619" t="s">
        <v>26</v>
      </c>
      <c r="F134" s="374" t="s">
        <v>753</v>
      </c>
      <c r="G134" s="442" t="s">
        <v>743</v>
      </c>
      <c r="H134" s="442" t="s">
        <v>743</v>
      </c>
      <c r="I134" s="421" t="s">
        <v>937</v>
      </c>
      <c r="J134" s="421" t="s">
        <v>382</v>
      </c>
      <c r="K134" s="418"/>
      <c r="L134" s="418" t="s">
        <v>33</v>
      </c>
      <c r="M134" s="418" t="s">
        <v>33</v>
      </c>
      <c r="N134" s="418" t="s">
        <v>33</v>
      </c>
      <c r="O134" s="403"/>
      <c r="P134" s="405"/>
      <c r="Q134" s="405"/>
      <c r="R134" s="403">
        <v>25000</v>
      </c>
      <c r="S134" s="99"/>
    </row>
    <row r="135" spans="1:19" s="45" customFormat="1" ht="111.75" customHeight="1">
      <c r="A135" s="104"/>
      <c r="C135" s="328" t="s">
        <v>29</v>
      </c>
      <c r="D135" s="377" t="s">
        <v>612</v>
      </c>
      <c r="E135" s="619" t="s">
        <v>26</v>
      </c>
      <c r="F135" s="484" t="s">
        <v>751</v>
      </c>
      <c r="G135" s="442" t="s">
        <v>743</v>
      </c>
      <c r="H135" s="442" t="s">
        <v>743</v>
      </c>
      <c r="I135" s="421" t="s">
        <v>382</v>
      </c>
      <c r="J135" s="418" t="s">
        <v>33</v>
      </c>
      <c r="K135" s="418"/>
      <c r="L135" s="418" t="s">
        <v>33</v>
      </c>
      <c r="M135" s="421" t="s">
        <v>382</v>
      </c>
      <c r="N135" s="418" t="s">
        <v>33</v>
      </c>
      <c r="O135" s="725" t="s">
        <v>600</v>
      </c>
      <c r="P135" s="403"/>
      <c r="Q135" s="403"/>
      <c r="R135" s="404"/>
      <c r="S135" s="397"/>
    </row>
    <row r="136" spans="1:19" s="45" customFormat="1" ht="165.75" customHeight="1">
      <c r="A136" s="104"/>
      <c r="C136" s="328" t="s">
        <v>29</v>
      </c>
      <c r="D136" s="378" t="s">
        <v>953</v>
      </c>
      <c r="E136" s="619" t="s">
        <v>26</v>
      </c>
      <c r="F136" s="375" t="s">
        <v>752</v>
      </c>
      <c r="G136" s="442" t="s">
        <v>743</v>
      </c>
      <c r="H136" s="442" t="s">
        <v>743</v>
      </c>
      <c r="I136" s="421" t="s">
        <v>382</v>
      </c>
      <c r="J136" s="421" t="s">
        <v>382</v>
      </c>
      <c r="K136" s="418"/>
      <c r="L136" s="418" t="s">
        <v>33</v>
      </c>
      <c r="M136" s="418" t="s">
        <v>33</v>
      </c>
      <c r="N136" s="421" t="s">
        <v>382</v>
      </c>
      <c r="O136" s="403"/>
      <c r="P136" s="405"/>
      <c r="Q136" s="405"/>
      <c r="R136" s="403">
        <v>10000</v>
      </c>
      <c r="S136" s="99"/>
    </row>
    <row r="137" spans="1:19" s="45" customFormat="1" ht="84.75" customHeight="1">
      <c r="A137" s="104"/>
      <c r="C137" s="328" t="s">
        <v>29</v>
      </c>
      <c r="D137" s="377" t="s">
        <v>702</v>
      </c>
      <c r="E137" s="619" t="s">
        <v>26</v>
      </c>
      <c r="F137" s="484" t="s">
        <v>754</v>
      </c>
      <c r="G137" s="442" t="s">
        <v>743</v>
      </c>
      <c r="H137" s="442" t="s">
        <v>743</v>
      </c>
      <c r="I137" s="413" t="s">
        <v>33</v>
      </c>
      <c r="J137" s="276"/>
      <c r="K137" s="276"/>
      <c r="L137" s="413" t="s">
        <v>33</v>
      </c>
      <c r="M137" s="276"/>
      <c r="N137" s="276"/>
      <c r="O137" s="403"/>
      <c r="P137" s="405"/>
      <c r="Q137" s="405"/>
      <c r="R137" s="404"/>
      <c r="S137" s="397">
        <v>15000</v>
      </c>
    </row>
    <row r="138" spans="1:19" s="45" customFormat="1" ht="300" customHeight="1">
      <c r="A138" s="104"/>
      <c r="B138" s="45">
        <v>25</v>
      </c>
      <c r="C138" s="19" t="s">
        <v>597</v>
      </c>
      <c r="D138" s="699" t="s">
        <v>955</v>
      </c>
      <c r="E138" s="505" t="s">
        <v>13</v>
      </c>
      <c r="F138" s="422" t="s">
        <v>742</v>
      </c>
      <c r="G138" s="442" t="s">
        <v>743</v>
      </c>
      <c r="H138" s="442" t="s">
        <v>743</v>
      </c>
      <c r="I138" s="720" t="s">
        <v>680</v>
      </c>
      <c r="J138" s="421" t="s">
        <v>382</v>
      </c>
      <c r="K138" s="418"/>
      <c r="L138" s="418" t="s">
        <v>33</v>
      </c>
      <c r="M138" s="421" t="s">
        <v>382</v>
      </c>
      <c r="N138" s="418" t="s">
        <v>33</v>
      </c>
      <c r="O138" s="432"/>
      <c r="P138" s="562"/>
      <c r="Q138" s="210" t="s">
        <v>36</v>
      </c>
      <c r="R138" s="730">
        <v>940000</v>
      </c>
      <c r="S138" s="562"/>
    </row>
    <row r="139" spans="2:19" s="45" customFormat="1" ht="294" customHeight="1">
      <c r="B139" s="45">
        <v>1</v>
      </c>
      <c r="C139" s="19" t="s">
        <v>597</v>
      </c>
      <c r="D139" s="698" t="s">
        <v>701</v>
      </c>
      <c r="E139" s="281"/>
      <c r="F139" s="439" t="s">
        <v>744</v>
      </c>
      <c r="G139" s="442" t="s">
        <v>743</v>
      </c>
      <c r="H139" s="442" t="s">
        <v>743</v>
      </c>
      <c r="I139" s="412" t="s">
        <v>606</v>
      </c>
      <c r="J139" s="412" t="s">
        <v>382</v>
      </c>
      <c r="K139" s="413"/>
      <c r="L139" s="413" t="s">
        <v>33</v>
      </c>
      <c r="M139" s="414" t="s">
        <v>382</v>
      </c>
      <c r="N139" s="415" t="s">
        <v>33</v>
      </c>
      <c r="O139" s="485"/>
      <c r="P139" s="726"/>
      <c r="Q139" s="328"/>
      <c r="R139" s="254"/>
      <c r="S139" s="627"/>
    </row>
    <row r="140" spans="2:19" s="45" customFormat="1" ht="120" customHeight="1">
      <c r="B140" s="45">
        <v>2</v>
      </c>
      <c r="C140" s="328" t="s">
        <v>597</v>
      </c>
      <c r="D140" s="372" t="s">
        <v>700</v>
      </c>
      <c r="E140" s="670" t="s">
        <v>16</v>
      </c>
      <c r="F140" s="709" t="s">
        <v>844</v>
      </c>
      <c r="G140" s="442" t="s">
        <v>743</v>
      </c>
      <c r="H140" s="442" t="s">
        <v>743</v>
      </c>
      <c r="I140" s="413" t="s">
        <v>33</v>
      </c>
      <c r="J140" s="413" t="s">
        <v>33</v>
      </c>
      <c r="K140" s="413"/>
      <c r="L140" s="413" t="s">
        <v>33</v>
      </c>
      <c r="M140" s="415" t="s">
        <v>33</v>
      </c>
      <c r="N140" s="415" t="s">
        <v>33</v>
      </c>
      <c r="O140" s="485"/>
      <c r="P140" s="253"/>
      <c r="Q140" s="281"/>
      <c r="R140" s="247"/>
      <c r="S140" s="428">
        <v>65000</v>
      </c>
    </row>
    <row r="141" spans="2:19" s="45" customFormat="1" ht="128.25" customHeight="1">
      <c r="B141" s="45">
        <v>3</v>
      </c>
      <c r="C141" s="328" t="s">
        <v>597</v>
      </c>
      <c r="D141" s="378" t="s">
        <v>956</v>
      </c>
      <c r="E141" s="505" t="s">
        <v>13</v>
      </c>
      <c r="F141" s="375" t="s">
        <v>745</v>
      </c>
      <c r="G141" s="442" t="s">
        <v>743</v>
      </c>
      <c r="H141" s="442" t="s">
        <v>743</v>
      </c>
      <c r="I141" s="411" t="s">
        <v>680</v>
      </c>
      <c r="J141" s="412" t="s">
        <v>382</v>
      </c>
      <c r="K141" s="413"/>
      <c r="L141" s="413" t="s">
        <v>33</v>
      </c>
      <c r="M141" s="414" t="s">
        <v>382</v>
      </c>
      <c r="N141" s="415" t="s">
        <v>33</v>
      </c>
      <c r="O141" s="485"/>
      <c r="P141" s="328"/>
      <c r="Q141" s="281"/>
      <c r="R141" s="729">
        <v>776600</v>
      </c>
      <c r="S141" s="99"/>
    </row>
    <row r="142" spans="3:19" s="45" customFormat="1" ht="121.5" customHeight="1">
      <c r="C142" s="19" t="s">
        <v>597</v>
      </c>
      <c r="D142" s="561" t="s">
        <v>700</v>
      </c>
      <c r="E142" s="670" t="s">
        <v>16</v>
      </c>
      <c r="F142" s="709" t="s">
        <v>844</v>
      </c>
      <c r="G142" s="442" t="s">
        <v>743</v>
      </c>
      <c r="H142" s="442" t="s">
        <v>743</v>
      </c>
      <c r="I142" s="413" t="s">
        <v>33</v>
      </c>
      <c r="J142" s="413" t="s">
        <v>33</v>
      </c>
      <c r="K142" s="413"/>
      <c r="L142" s="413" t="s">
        <v>33</v>
      </c>
      <c r="M142" s="415" t="s">
        <v>33</v>
      </c>
      <c r="N142" s="415" t="s">
        <v>33</v>
      </c>
      <c r="O142" s="485"/>
      <c r="P142" s="328"/>
      <c r="Q142" s="328"/>
      <c r="R142" s="254"/>
      <c r="S142" s="627">
        <v>65000</v>
      </c>
    </row>
    <row r="143" spans="2:19" s="45" customFormat="1" ht="127.5" customHeight="1">
      <c r="B143" s="45">
        <v>3</v>
      </c>
      <c r="C143" s="19" t="s">
        <v>597</v>
      </c>
      <c r="D143" s="378" t="s">
        <v>956</v>
      </c>
      <c r="E143" s="505" t="s">
        <v>13</v>
      </c>
      <c r="F143" s="375" t="s">
        <v>745</v>
      </c>
      <c r="G143" s="442" t="s">
        <v>743</v>
      </c>
      <c r="H143" s="442" t="s">
        <v>743</v>
      </c>
      <c r="I143" s="411" t="s">
        <v>680</v>
      </c>
      <c r="J143" s="412" t="s">
        <v>382</v>
      </c>
      <c r="K143" s="413"/>
      <c r="L143" s="413" t="s">
        <v>33</v>
      </c>
      <c r="M143" s="414" t="s">
        <v>382</v>
      </c>
      <c r="N143" s="415" t="s">
        <v>33</v>
      </c>
      <c r="O143" s="485"/>
      <c r="P143" s="253"/>
      <c r="Q143" s="281"/>
      <c r="R143" s="729">
        <v>776600</v>
      </c>
      <c r="S143" s="99"/>
    </row>
    <row r="144" spans="1:19" s="43" customFormat="1" ht="69.75" customHeight="1">
      <c r="A144" s="43" t="s">
        <v>36</v>
      </c>
      <c r="B144" s="45">
        <v>4</v>
      </c>
      <c r="C144" s="588" t="s">
        <v>982</v>
      </c>
      <c r="D144" s="524" t="s">
        <v>857</v>
      </c>
      <c r="E144" s="622" t="s">
        <v>848</v>
      </c>
      <c r="F144" s="597" t="s">
        <v>858</v>
      </c>
      <c r="G144" s="601" t="s">
        <v>743</v>
      </c>
      <c r="H144" s="601" t="s">
        <v>743</v>
      </c>
      <c r="I144" s="413" t="s">
        <v>33</v>
      </c>
      <c r="J144" s="413" t="s">
        <v>33</v>
      </c>
      <c r="K144" s="591"/>
      <c r="L144" s="413" t="s">
        <v>33</v>
      </c>
      <c r="M144" s="591"/>
      <c r="N144" s="591"/>
      <c r="O144" s="593"/>
      <c r="P144" s="594"/>
      <c r="Q144" s="594"/>
      <c r="R144" s="595"/>
      <c r="S144" s="605">
        <v>500000</v>
      </c>
    </row>
    <row r="145" spans="2:19" s="43" customFormat="1" ht="144.75" customHeight="1">
      <c r="B145" s="45"/>
      <c r="C145" s="589" t="s">
        <v>982</v>
      </c>
      <c r="D145" s="697" t="s">
        <v>983</v>
      </c>
      <c r="E145" s="706" t="s">
        <v>13</v>
      </c>
      <c r="F145" s="598" t="s">
        <v>984</v>
      </c>
      <c r="G145" s="500" t="s">
        <v>743</v>
      </c>
      <c r="H145" s="442" t="s">
        <v>743</v>
      </c>
      <c r="I145" s="413" t="s">
        <v>33</v>
      </c>
      <c r="J145" s="413" t="s">
        <v>33</v>
      </c>
      <c r="K145" s="591"/>
      <c r="L145" s="465" t="s">
        <v>33</v>
      </c>
      <c r="M145" s="591"/>
      <c r="N145" s="591"/>
      <c r="O145" s="602"/>
      <c r="P145" s="603"/>
      <c r="Q145" s="594"/>
      <c r="R145" s="604"/>
      <c r="S145" s="596" t="s">
        <v>872</v>
      </c>
    </row>
    <row r="146" spans="2:19" s="45" customFormat="1" ht="207" customHeight="1">
      <c r="B146" s="45">
        <v>32</v>
      </c>
      <c r="C146" s="589" t="s">
        <v>838</v>
      </c>
      <c r="D146" s="609" t="s">
        <v>1011</v>
      </c>
      <c r="E146" s="591" t="s">
        <v>13</v>
      </c>
      <c r="F146" s="524" t="s">
        <v>1013</v>
      </c>
      <c r="G146" s="601" t="s">
        <v>743</v>
      </c>
      <c r="H146" s="601" t="s">
        <v>743</v>
      </c>
      <c r="I146" s="613" t="s">
        <v>680</v>
      </c>
      <c r="J146" s="614" t="s">
        <v>382</v>
      </c>
      <c r="K146" s="591"/>
      <c r="L146" s="591" t="s">
        <v>33</v>
      </c>
      <c r="M146" s="614" t="s">
        <v>382</v>
      </c>
      <c r="N146" s="592" t="s">
        <v>33</v>
      </c>
      <c r="O146" s="593"/>
      <c r="P146" s="594"/>
      <c r="Q146" s="594" t="s">
        <v>36</v>
      </c>
      <c r="R146" s="618">
        <v>940000</v>
      </c>
      <c r="S146" s="594"/>
    </row>
    <row r="147" spans="1:69" s="99" customFormat="1" ht="203.25" customHeight="1">
      <c r="A147" s="104"/>
      <c r="B147" s="45">
        <v>26</v>
      </c>
      <c r="C147" s="589" t="s">
        <v>838</v>
      </c>
      <c r="D147" s="377" t="s">
        <v>1012</v>
      </c>
      <c r="E147" s="610" t="s">
        <v>13</v>
      </c>
      <c r="F147" s="524" t="s">
        <v>1119</v>
      </c>
      <c r="G147" s="611" t="s">
        <v>743</v>
      </c>
      <c r="H147" s="612" t="s">
        <v>743</v>
      </c>
      <c r="I147" s="613" t="s">
        <v>680</v>
      </c>
      <c r="J147" s="614" t="s">
        <v>382</v>
      </c>
      <c r="K147" s="591"/>
      <c r="L147" s="591" t="s">
        <v>33</v>
      </c>
      <c r="M147" s="614" t="s">
        <v>382</v>
      </c>
      <c r="N147" s="591" t="s">
        <v>33</v>
      </c>
      <c r="O147" s="615"/>
      <c r="P147" s="616"/>
      <c r="Q147" s="616"/>
      <c r="R147" s="617">
        <v>2065115</v>
      </c>
      <c r="S147" s="594"/>
      <c r="T147" s="104"/>
      <c r="U147" s="104"/>
      <c r="V147" s="104"/>
      <c r="W147" s="104"/>
      <c r="X147" s="104"/>
      <c r="Y147" s="104"/>
      <c r="Z147" s="104"/>
      <c r="AA147" s="104"/>
      <c r="AB147" s="104"/>
      <c r="AC147" s="104"/>
      <c r="AD147" s="104"/>
      <c r="AE147" s="104"/>
      <c r="AF147" s="104"/>
      <c r="AG147" s="104"/>
      <c r="AH147" s="104"/>
      <c r="AI147" s="104"/>
      <c r="AJ147" s="104"/>
      <c r="AK147" s="104"/>
      <c r="AL147" s="104"/>
      <c r="AM147" s="104"/>
      <c r="AN147" s="104"/>
      <c r="AO147" s="104"/>
      <c r="AP147" s="104"/>
      <c r="AQ147" s="104"/>
      <c r="AR147" s="104"/>
      <c r="AS147" s="104"/>
      <c r="AT147" s="104"/>
      <c r="AU147" s="104"/>
      <c r="AV147" s="104"/>
      <c r="AW147" s="104"/>
      <c r="AX147" s="104"/>
      <c r="AY147" s="104"/>
      <c r="AZ147" s="104"/>
      <c r="BA147" s="104"/>
      <c r="BB147" s="104"/>
      <c r="BC147" s="104"/>
      <c r="BD147" s="104"/>
      <c r="BE147" s="104"/>
      <c r="BF147" s="104"/>
      <c r="BG147" s="104"/>
      <c r="BH147" s="104"/>
      <c r="BI147" s="104"/>
      <c r="BJ147" s="104"/>
      <c r="BK147" s="104"/>
      <c r="BL147" s="104"/>
      <c r="BM147" s="104"/>
      <c r="BN147" s="104"/>
      <c r="BO147" s="104"/>
      <c r="BP147" s="104"/>
      <c r="BQ147" s="110"/>
    </row>
    <row r="148" spans="1:69" s="99" customFormat="1" ht="96.75" customHeight="1">
      <c r="A148" s="104"/>
      <c r="B148" s="45">
        <v>27</v>
      </c>
      <c r="C148" s="588" t="s">
        <v>838</v>
      </c>
      <c r="D148" s="375" t="s">
        <v>854</v>
      </c>
      <c r="E148" s="622" t="s">
        <v>855</v>
      </c>
      <c r="F148" s="598" t="s">
        <v>856</v>
      </c>
      <c r="G148" s="601" t="s">
        <v>743</v>
      </c>
      <c r="H148" s="601" t="s">
        <v>743</v>
      </c>
      <c r="I148" s="413" t="s">
        <v>33</v>
      </c>
      <c r="J148" s="413" t="s">
        <v>33</v>
      </c>
      <c r="K148" s="591"/>
      <c r="L148" s="413" t="s">
        <v>33</v>
      </c>
      <c r="M148" s="591"/>
      <c r="N148" s="591"/>
      <c r="O148" s="593"/>
      <c r="P148" s="594"/>
      <c r="Q148" s="594"/>
      <c r="R148" s="595"/>
      <c r="S148" s="605">
        <v>50000</v>
      </c>
      <c r="T148" s="104"/>
      <c r="U148" s="104"/>
      <c r="V148" s="104"/>
      <c r="W148" s="104"/>
      <c r="X148" s="104"/>
      <c r="Y148" s="104"/>
      <c r="Z148" s="104"/>
      <c r="AA148" s="104"/>
      <c r="AB148" s="104"/>
      <c r="AC148" s="104"/>
      <c r="AD148" s="104"/>
      <c r="AE148" s="104"/>
      <c r="AF148" s="104"/>
      <c r="AG148" s="104"/>
      <c r="AH148" s="104"/>
      <c r="AI148" s="104"/>
      <c r="AJ148" s="104"/>
      <c r="AK148" s="104"/>
      <c r="AL148" s="104"/>
      <c r="AM148" s="104"/>
      <c r="AN148" s="104"/>
      <c r="AO148" s="104"/>
      <c r="AP148" s="104"/>
      <c r="AQ148" s="104"/>
      <c r="AR148" s="104"/>
      <c r="AS148" s="104"/>
      <c r="AT148" s="104"/>
      <c r="AU148" s="104"/>
      <c r="AV148" s="104"/>
      <c r="AW148" s="104"/>
      <c r="AX148" s="104"/>
      <c r="AY148" s="104"/>
      <c r="AZ148" s="104"/>
      <c r="BA148" s="104"/>
      <c r="BB148" s="104"/>
      <c r="BC148" s="104"/>
      <c r="BD148" s="104"/>
      <c r="BE148" s="104"/>
      <c r="BF148" s="104"/>
      <c r="BG148" s="104"/>
      <c r="BH148" s="104"/>
      <c r="BI148" s="104"/>
      <c r="BJ148" s="104"/>
      <c r="BK148" s="104"/>
      <c r="BL148" s="104"/>
      <c r="BM148" s="104"/>
      <c r="BN148" s="104"/>
      <c r="BO148" s="104"/>
      <c r="BP148" s="104"/>
      <c r="BQ148" s="110"/>
    </row>
    <row r="149" spans="1:68" s="45" customFormat="1" ht="48" customHeight="1">
      <c r="A149" s="104"/>
      <c r="B149" s="45">
        <v>28</v>
      </c>
      <c r="C149" s="18" t="s">
        <v>597</v>
      </c>
      <c r="D149" s="374" t="s">
        <v>1037</v>
      </c>
      <c r="E149" s="437" t="s">
        <v>76</v>
      </c>
      <c r="F149" s="438" t="s">
        <v>1038</v>
      </c>
      <c r="G149" s="442" t="s">
        <v>743</v>
      </c>
      <c r="H149" s="442" t="s">
        <v>743</v>
      </c>
      <c r="I149" s="624" t="s">
        <v>103</v>
      </c>
      <c r="J149" s="624" t="s">
        <v>33</v>
      </c>
      <c r="K149" s="242"/>
      <c r="L149" s="624" t="s">
        <v>103</v>
      </c>
      <c r="M149" s="624" t="s">
        <v>103</v>
      </c>
      <c r="N149" s="624" t="s">
        <v>103</v>
      </c>
      <c r="O149" s="397"/>
      <c r="P149" s="398"/>
      <c r="Q149" s="398"/>
      <c r="R149" s="399"/>
      <c r="S149" s="397">
        <v>200000</v>
      </c>
      <c r="T149" s="104"/>
      <c r="U149" s="104"/>
      <c r="V149" s="104"/>
      <c r="W149" s="104"/>
      <c r="X149" s="104"/>
      <c r="Y149" s="104"/>
      <c r="Z149" s="104"/>
      <c r="AA149" s="104"/>
      <c r="AB149" s="104"/>
      <c r="AC149" s="104"/>
      <c r="AD149" s="104"/>
      <c r="AE149" s="104"/>
      <c r="AF149" s="104"/>
      <c r="AG149" s="104"/>
      <c r="AH149" s="104"/>
      <c r="AI149" s="104"/>
      <c r="AJ149" s="104"/>
      <c r="AK149" s="104"/>
      <c r="AL149" s="104"/>
      <c r="AM149" s="104"/>
      <c r="AN149" s="104"/>
      <c r="AO149" s="104"/>
      <c r="AP149" s="104"/>
      <c r="AQ149" s="104"/>
      <c r="AR149" s="104"/>
      <c r="AS149" s="104"/>
      <c r="AT149" s="104"/>
      <c r="AU149" s="104"/>
      <c r="AV149" s="104"/>
      <c r="AW149" s="104"/>
      <c r="AX149" s="104"/>
      <c r="AY149" s="104"/>
      <c r="AZ149" s="104"/>
      <c r="BA149" s="104"/>
      <c r="BB149" s="104"/>
      <c r="BC149" s="104"/>
      <c r="BD149" s="104"/>
      <c r="BE149" s="104"/>
      <c r="BF149" s="104"/>
      <c r="BG149" s="104"/>
      <c r="BH149" s="104"/>
      <c r="BI149" s="104"/>
      <c r="BJ149" s="104"/>
      <c r="BK149" s="104"/>
      <c r="BL149" s="104"/>
      <c r="BM149" s="104"/>
      <c r="BN149" s="104"/>
      <c r="BO149" s="104"/>
      <c r="BP149" s="104"/>
    </row>
    <row r="150" spans="1:69" s="99" customFormat="1" ht="45.75" customHeight="1">
      <c r="A150" s="104"/>
      <c r="B150" s="45"/>
      <c r="C150" s="18" t="s">
        <v>597</v>
      </c>
      <c r="D150" s="375" t="s">
        <v>1039</v>
      </c>
      <c r="E150" s="437" t="s">
        <v>76</v>
      </c>
      <c r="F150" s="438" t="s">
        <v>1040</v>
      </c>
      <c r="G150" s="442" t="s">
        <v>743</v>
      </c>
      <c r="H150" s="442" t="s">
        <v>743</v>
      </c>
      <c r="I150" s="624" t="s">
        <v>103</v>
      </c>
      <c r="J150" s="387" t="s">
        <v>382</v>
      </c>
      <c r="K150" s="242"/>
      <c r="L150" s="624" t="s">
        <v>103</v>
      </c>
      <c r="M150" s="624" t="s">
        <v>103</v>
      </c>
      <c r="N150" s="624" t="s">
        <v>103</v>
      </c>
      <c r="O150" s="403"/>
      <c r="P150" s="405"/>
      <c r="Q150" s="405"/>
      <c r="R150" s="399"/>
      <c r="S150" s="397">
        <v>150000</v>
      </c>
      <c r="T150" s="104"/>
      <c r="U150" s="104"/>
      <c r="V150" s="104"/>
      <c r="W150" s="104"/>
      <c r="X150" s="104"/>
      <c r="Y150" s="104"/>
      <c r="Z150" s="104"/>
      <c r="AA150" s="104"/>
      <c r="AB150" s="104"/>
      <c r="AC150" s="104"/>
      <c r="AD150" s="104"/>
      <c r="AE150" s="104"/>
      <c r="AF150" s="104"/>
      <c r="AG150" s="104"/>
      <c r="AH150" s="104"/>
      <c r="AI150" s="104"/>
      <c r="AJ150" s="104"/>
      <c r="AK150" s="104"/>
      <c r="AL150" s="104"/>
      <c r="AM150" s="104"/>
      <c r="AN150" s="104"/>
      <c r="AO150" s="104"/>
      <c r="AP150" s="104"/>
      <c r="AQ150" s="104"/>
      <c r="AR150" s="104"/>
      <c r="AS150" s="104"/>
      <c r="AT150" s="104"/>
      <c r="AU150" s="104"/>
      <c r="AV150" s="104"/>
      <c r="AW150" s="104"/>
      <c r="AX150" s="104"/>
      <c r="AY150" s="104"/>
      <c r="AZ150" s="104"/>
      <c r="BA150" s="104"/>
      <c r="BB150" s="104"/>
      <c r="BC150" s="104"/>
      <c r="BD150" s="104"/>
      <c r="BE150" s="104"/>
      <c r="BF150" s="104"/>
      <c r="BG150" s="104"/>
      <c r="BH150" s="104"/>
      <c r="BI150" s="104"/>
      <c r="BJ150" s="104"/>
      <c r="BK150" s="104"/>
      <c r="BL150" s="104"/>
      <c r="BM150" s="104"/>
      <c r="BN150" s="104"/>
      <c r="BO150" s="104"/>
      <c r="BP150" s="104"/>
      <c r="BQ150" s="110"/>
    </row>
    <row r="151" spans="1:69" s="99" customFormat="1" ht="48.75">
      <c r="A151" s="104"/>
      <c r="B151" s="45"/>
      <c r="C151" s="18" t="s">
        <v>597</v>
      </c>
      <c r="D151" s="696" t="s">
        <v>1041</v>
      </c>
      <c r="E151" s="437" t="s">
        <v>76</v>
      </c>
      <c r="F151" s="438" t="s">
        <v>1042</v>
      </c>
      <c r="G151" s="442" t="s">
        <v>743</v>
      </c>
      <c r="H151" s="442" t="s">
        <v>743</v>
      </c>
      <c r="I151" s="692" t="s">
        <v>33</v>
      </c>
      <c r="J151" s="693" t="s">
        <v>382</v>
      </c>
      <c r="K151" s="276"/>
      <c r="L151" s="692" t="s">
        <v>103</v>
      </c>
      <c r="M151" s="692" t="s">
        <v>103</v>
      </c>
      <c r="N151" s="692" t="s">
        <v>103</v>
      </c>
      <c r="O151" s="403"/>
      <c r="P151" s="405"/>
      <c r="Q151" s="405"/>
      <c r="R151" s="404"/>
      <c r="S151" s="397">
        <v>400000</v>
      </c>
      <c r="T151" s="104"/>
      <c r="U151" s="104"/>
      <c r="V151" s="104"/>
      <c r="W151" s="104"/>
      <c r="X151" s="104"/>
      <c r="Y151" s="104"/>
      <c r="Z151" s="104"/>
      <c r="AA151" s="104"/>
      <c r="AB151" s="104"/>
      <c r="AC151" s="104"/>
      <c r="AD151" s="104"/>
      <c r="AE151" s="104"/>
      <c r="AF151" s="104"/>
      <c r="AG151" s="104"/>
      <c r="AH151" s="104"/>
      <c r="AI151" s="104"/>
      <c r="AJ151" s="104"/>
      <c r="AK151" s="104"/>
      <c r="AL151" s="104"/>
      <c r="AM151" s="104"/>
      <c r="AN151" s="104"/>
      <c r="AO151" s="104"/>
      <c r="AP151" s="104"/>
      <c r="AQ151" s="104"/>
      <c r="AR151" s="104"/>
      <c r="AS151" s="104"/>
      <c r="AT151" s="104"/>
      <c r="AU151" s="104"/>
      <c r="AV151" s="104"/>
      <c r="AW151" s="104"/>
      <c r="AX151" s="104"/>
      <c r="AY151" s="104"/>
      <c r="AZ151" s="104"/>
      <c r="BA151" s="104"/>
      <c r="BB151" s="104"/>
      <c r="BC151" s="104"/>
      <c r="BD151" s="104"/>
      <c r="BE151" s="104"/>
      <c r="BF151" s="104"/>
      <c r="BG151" s="104"/>
      <c r="BH151" s="104"/>
      <c r="BI151" s="104"/>
      <c r="BJ151" s="104"/>
      <c r="BK151" s="104"/>
      <c r="BL151" s="104"/>
      <c r="BM151" s="104"/>
      <c r="BN151" s="104"/>
      <c r="BO151" s="104"/>
      <c r="BP151" s="104"/>
      <c r="BQ151" s="110"/>
    </row>
    <row r="152" spans="1:69" s="99" customFormat="1" ht="61.5" customHeight="1">
      <c r="A152" s="104"/>
      <c r="B152" s="45"/>
      <c r="C152" s="18" t="s">
        <v>597</v>
      </c>
      <c r="D152" s="373" t="s">
        <v>1043</v>
      </c>
      <c r="E152" s="375" t="s">
        <v>76</v>
      </c>
      <c r="F152" s="438" t="s">
        <v>1044</v>
      </c>
      <c r="G152" s="442" t="s">
        <v>743</v>
      </c>
      <c r="H152" s="442" t="s">
        <v>743</v>
      </c>
      <c r="I152" s="624" t="s">
        <v>33</v>
      </c>
      <c r="J152" s="387" t="s">
        <v>382</v>
      </c>
      <c r="K152" s="242"/>
      <c r="L152" s="624" t="s">
        <v>103</v>
      </c>
      <c r="M152" s="624" t="s">
        <v>103</v>
      </c>
      <c r="N152" s="624" t="s">
        <v>103</v>
      </c>
      <c r="O152" s="397"/>
      <c r="P152" s="398"/>
      <c r="Q152" s="398"/>
      <c r="R152" s="399"/>
      <c r="S152" s="397">
        <v>300000</v>
      </c>
      <c r="T152" s="104"/>
      <c r="U152" s="104"/>
      <c r="V152" s="104"/>
      <c r="W152" s="104"/>
      <c r="X152" s="104"/>
      <c r="Y152" s="104"/>
      <c r="Z152" s="104"/>
      <c r="AA152" s="104"/>
      <c r="AB152" s="104"/>
      <c r="AC152" s="104"/>
      <c r="AD152" s="104"/>
      <c r="AE152" s="104"/>
      <c r="AF152" s="104"/>
      <c r="AG152" s="104"/>
      <c r="AH152" s="104"/>
      <c r="AI152" s="104"/>
      <c r="AJ152" s="104"/>
      <c r="AK152" s="104"/>
      <c r="AL152" s="104"/>
      <c r="AM152" s="104"/>
      <c r="AN152" s="104"/>
      <c r="AO152" s="104"/>
      <c r="AP152" s="104"/>
      <c r="AQ152" s="104"/>
      <c r="AR152" s="104"/>
      <c r="AS152" s="104"/>
      <c r="AT152" s="104"/>
      <c r="AU152" s="104"/>
      <c r="AV152" s="104"/>
      <c r="AW152" s="104"/>
      <c r="AX152" s="104"/>
      <c r="AY152" s="104"/>
      <c r="AZ152" s="104"/>
      <c r="BA152" s="104"/>
      <c r="BB152" s="104"/>
      <c r="BC152" s="104"/>
      <c r="BD152" s="104"/>
      <c r="BE152" s="104"/>
      <c r="BF152" s="104"/>
      <c r="BG152" s="104"/>
      <c r="BH152" s="104"/>
      <c r="BI152" s="104"/>
      <c r="BJ152" s="104"/>
      <c r="BK152" s="104"/>
      <c r="BL152" s="104"/>
      <c r="BM152" s="104"/>
      <c r="BN152" s="104"/>
      <c r="BO152" s="104"/>
      <c r="BP152" s="104"/>
      <c r="BQ152" s="110"/>
    </row>
    <row r="153" spans="1:69" s="99" customFormat="1" ht="51.75" customHeight="1">
      <c r="A153" s="104"/>
      <c r="B153" s="45"/>
      <c r="C153" s="18" t="s">
        <v>597</v>
      </c>
      <c r="D153" s="665" t="s">
        <v>1043</v>
      </c>
      <c r="E153" s="375" t="s">
        <v>76</v>
      </c>
      <c r="F153" s="438" t="s">
        <v>1045</v>
      </c>
      <c r="G153" s="442" t="s">
        <v>743</v>
      </c>
      <c r="H153" s="442" t="s">
        <v>743</v>
      </c>
      <c r="I153" s="624" t="s">
        <v>33</v>
      </c>
      <c r="J153" s="387" t="s">
        <v>382</v>
      </c>
      <c r="K153" s="242"/>
      <c r="L153" s="624" t="s">
        <v>103</v>
      </c>
      <c r="M153" s="624" t="s">
        <v>103</v>
      </c>
      <c r="N153" s="624" t="s">
        <v>103</v>
      </c>
      <c r="O153" s="397"/>
      <c r="P153" s="398"/>
      <c r="Q153" s="398"/>
      <c r="R153" s="399"/>
      <c r="S153" s="397">
        <v>300000</v>
      </c>
      <c r="T153" s="104"/>
      <c r="U153" s="104"/>
      <c r="V153" s="104"/>
      <c r="W153" s="104"/>
      <c r="X153" s="104"/>
      <c r="Y153" s="104"/>
      <c r="Z153" s="104"/>
      <c r="AA153" s="104"/>
      <c r="AB153" s="104"/>
      <c r="AC153" s="104"/>
      <c r="AD153" s="104"/>
      <c r="AE153" s="104"/>
      <c r="AF153" s="104"/>
      <c r="AG153" s="104"/>
      <c r="AH153" s="104"/>
      <c r="AI153" s="104"/>
      <c r="AJ153" s="104"/>
      <c r="AK153" s="104"/>
      <c r="AL153" s="104"/>
      <c r="AM153" s="104"/>
      <c r="AN153" s="104"/>
      <c r="AO153" s="104"/>
      <c r="AP153" s="104"/>
      <c r="AQ153" s="104"/>
      <c r="AR153" s="104"/>
      <c r="AS153" s="104"/>
      <c r="AT153" s="104"/>
      <c r="AU153" s="104"/>
      <c r="AV153" s="104"/>
      <c r="AW153" s="104"/>
      <c r="AX153" s="104"/>
      <c r="AY153" s="104"/>
      <c r="AZ153" s="104"/>
      <c r="BA153" s="104"/>
      <c r="BB153" s="104"/>
      <c r="BC153" s="104"/>
      <c r="BD153" s="104"/>
      <c r="BE153" s="104"/>
      <c r="BF153" s="104"/>
      <c r="BG153" s="104"/>
      <c r="BH153" s="104"/>
      <c r="BI153" s="104"/>
      <c r="BJ153" s="104"/>
      <c r="BK153" s="104"/>
      <c r="BL153" s="104"/>
      <c r="BM153" s="104"/>
      <c r="BN153" s="104"/>
      <c r="BO153" s="104"/>
      <c r="BP153" s="104"/>
      <c r="BQ153" s="110"/>
    </row>
    <row r="154" spans="1:69" s="99" customFormat="1" ht="112.5" customHeight="1">
      <c r="A154" s="104"/>
      <c r="B154" s="45"/>
      <c r="C154" s="18" t="s">
        <v>597</v>
      </c>
      <c r="D154" s="666" t="s">
        <v>1046</v>
      </c>
      <c r="E154" s="375" t="s">
        <v>76</v>
      </c>
      <c r="F154" s="438" t="s">
        <v>1047</v>
      </c>
      <c r="G154" s="442" t="s">
        <v>743</v>
      </c>
      <c r="H154" s="442" t="s">
        <v>743</v>
      </c>
      <c r="I154" s="624" t="s">
        <v>33</v>
      </c>
      <c r="J154" s="387" t="s">
        <v>382</v>
      </c>
      <c r="K154" s="242"/>
      <c r="L154" s="624" t="s">
        <v>103</v>
      </c>
      <c r="M154" s="624" t="s">
        <v>103</v>
      </c>
      <c r="N154" s="624" t="s">
        <v>103</v>
      </c>
      <c r="O154" s="397"/>
      <c r="P154" s="398"/>
      <c r="Q154" s="398"/>
      <c r="R154" s="399"/>
      <c r="S154" s="397">
        <v>250000</v>
      </c>
      <c r="T154" s="104"/>
      <c r="U154" s="104"/>
      <c r="V154" s="104"/>
      <c r="W154" s="104"/>
      <c r="X154" s="104"/>
      <c r="Y154" s="104"/>
      <c r="Z154" s="104"/>
      <c r="AA154" s="104"/>
      <c r="AB154" s="104"/>
      <c r="AC154" s="104"/>
      <c r="AD154" s="104"/>
      <c r="AE154" s="104"/>
      <c r="AF154" s="104"/>
      <c r="AG154" s="104"/>
      <c r="AH154" s="104"/>
      <c r="AI154" s="104"/>
      <c r="AJ154" s="104"/>
      <c r="AK154" s="104"/>
      <c r="AL154" s="104"/>
      <c r="AM154" s="104"/>
      <c r="AN154" s="104"/>
      <c r="AO154" s="104"/>
      <c r="AP154" s="104"/>
      <c r="AQ154" s="104"/>
      <c r="AR154" s="104"/>
      <c r="AS154" s="104"/>
      <c r="AT154" s="104"/>
      <c r="AU154" s="104"/>
      <c r="AV154" s="104"/>
      <c r="AW154" s="104"/>
      <c r="AX154" s="104"/>
      <c r="AY154" s="104"/>
      <c r="AZ154" s="104"/>
      <c r="BA154" s="104"/>
      <c r="BB154" s="104"/>
      <c r="BC154" s="104"/>
      <c r="BD154" s="104"/>
      <c r="BE154" s="104"/>
      <c r="BF154" s="104"/>
      <c r="BG154" s="104"/>
      <c r="BH154" s="104"/>
      <c r="BI154" s="104"/>
      <c r="BJ154" s="104"/>
      <c r="BK154" s="104"/>
      <c r="BL154" s="104"/>
      <c r="BM154" s="104"/>
      <c r="BN154" s="104"/>
      <c r="BO154" s="104"/>
      <c r="BP154" s="104"/>
      <c r="BQ154" s="110"/>
    </row>
    <row r="155" spans="1:69" s="99" customFormat="1" ht="53.25" customHeight="1">
      <c r="A155" s="104"/>
      <c r="B155" s="45"/>
      <c r="C155" s="18" t="s">
        <v>597</v>
      </c>
      <c r="D155" s="336" t="s">
        <v>1048</v>
      </c>
      <c r="E155" s="375" t="s">
        <v>76</v>
      </c>
      <c r="F155" s="438" t="s">
        <v>1049</v>
      </c>
      <c r="G155" s="442" t="s">
        <v>743</v>
      </c>
      <c r="H155" s="442" t="s">
        <v>743</v>
      </c>
      <c r="I155" s="624" t="s">
        <v>33</v>
      </c>
      <c r="J155" s="387" t="s">
        <v>382</v>
      </c>
      <c r="K155" s="242"/>
      <c r="L155" s="624" t="s">
        <v>382</v>
      </c>
      <c r="M155" s="624" t="s">
        <v>103</v>
      </c>
      <c r="N155" s="387" t="s">
        <v>382</v>
      </c>
      <c r="O155" s="397"/>
      <c r="P155" s="398"/>
      <c r="Q155" s="398"/>
      <c r="R155" s="399"/>
      <c r="S155" s="397">
        <v>1000000</v>
      </c>
      <c r="T155" s="104"/>
      <c r="U155" s="104"/>
      <c r="V155" s="104"/>
      <c r="W155" s="104"/>
      <c r="X155" s="104"/>
      <c r="Y155" s="104"/>
      <c r="Z155" s="104"/>
      <c r="AA155" s="104"/>
      <c r="AB155" s="104"/>
      <c r="AC155" s="104"/>
      <c r="AD155" s="104"/>
      <c r="AE155" s="104"/>
      <c r="AF155" s="104"/>
      <c r="AG155" s="104"/>
      <c r="AH155" s="104"/>
      <c r="AI155" s="104"/>
      <c r="AJ155" s="104"/>
      <c r="AK155" s="104"/>
      <c r="AL155" s="104"/>
      <c r="AM155" s="104"/>
      <c r="AN155" s="104"/>
      <c r="AO155" s="104"/>
      <c r="AP155" s="104"/>
      <c r="AQ155" s="104"/>
      <c r="AR155" s="104"/>
      <c r="AS155" s="104"/>
      <c r="AT155" s="104"/>
      <c r="AU155" s="104"/>
      <c r="AV155" s="104"/>
      <c r="AW155" s="104"/>
      <c r="AX155" s="104"/>
      <c r="AY155" s="104"/>
      <c r="AZ155" s="104"/>
      <c r="BA155" s="104"/>
      <c r="BB155" s="104"/>
      <c r="BC155" s="104"/>
      <c r="BD155" s="104"/>
      <c r="BE155" s="104"/>
      <c r="BF155" s="104"/>
      <c r="BG155" s="104"/>
      <c r="BH155" s="104"/>
      <c r="BI155" s="104"/>
      <c r="BJ155" s="104"/>
      <c r="BK155" s="104"/>
      <c r="BL155" s="104"/>
      <c r="BM155" s="104"/>
      <c r="BN155" s="104"/>
      <c r="BO155" s="104"/>
      <c r="BP155" s="104"/>
      <c r="BQ155" s="110"/>
    </row>
    <row r="156" spans="1:69" s="99" customFormat="1" ht="59.25" customHeight="1">
      <c r="A156" s="104"/>
      <c r="B156" s="45"/>
      <c r="C156" s="18" t="s">
        <v>597</v>
      </c>
      <c r="D156" s="375" t="s">
        <v>1050</v>
      </c>
      <c r="E156" s="375" t="s">
        <v>76</v>
      </c>
      <c r="F156" s="438" t="s">
        <v>1051</v>
      </c>
      <c r="G156" s="442" t="s">
        <v>743</v>
      </c>
      <c r="H156" s="442" t="s">
        <v>743</v>
      </c>
      <c r="I156" s="624" t="s">
        <v>33</v>
      </c>
      <c r="J156" s="387" t="s">
        <v>382</v>
      </c>
      <c r="K156" s="242"/>
      <c r="L156" s="624" t="s">
        <v>103</v>
      </c>
      <c r="M156" s="624" t="s">
        <v>103</v>
      </c>
      <c r="N156" s="624" t="s">
        <v>103</v>
      </c>
      <c r="O156" s="397"/>
      <c r="P156" s="398"/>
      <c r="Q156" s="398"/>
      <c r="R156" s="399"/>
      <c r="S156" s="397">
        <v>1000000</v>
      </c>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4"/>
      <c r="BB156" s="104"/>
      <c r="BC156" s="104"/>
      <c r="BD156" s="104"/>
      <c r="BE156" s="104"/>
      <c r="BF156" s="104"/>
      <c r="BG156" s="104"/>
      <c r="BH156" s="104"/>
      <c r="BI156" s="104"/>
      <c r="BJ156" s="104"/>
      <c r="BK156" s="104"/>
      <c r="BL156" s="104"/>
      <c r="BM156" s="104"/>
      <c r="BN156" s="104"/>
      <c r="BO156" s="104"/>
      <c r="BP156" s="104"/>
      <c r="BQ156" s="110"/>
    </row>
    <row r="157" spans="1:69" s="99" customFormat="1" ht="61.5" customHeight="1">
      <c r="A157" s="104"/>
      <c r="B157" s="45"/>
      <c r="C157" s="18" t="s">
        <v>597</v>
      </c>
      <c r="D157" s="666" t="s">
        <v>1052</v>
      </c>
      <c r="E157" s="375" t="s">
        <v>76</v>
      </c>
      <c r="F157" s="438" t="s">
        <v>1053</v>
      </c>
      <c r="G157" s="442" t="s">
        <v>743</v>
      </c>
      <c r="H157" s="442" t="s">
        <v>743</v>
      </c>
      <c r="I157" s="624" t="s">
        <v>33</v>
      </c>
      <c r="J157" s="387" t="s">
        <v>382</v>
      </c>
      <c r="K157" s="242"/>
      <c r="L157" s="624" t="s">
        <v>103</v>
      </c>
      <c r="M157" s="624" t="s">
        <v>103</v>
      </c>
      <c r="N157" s="624" t="s">
        <v>103</v>
      </c>
      <c r="O157" s="397"/>
      <c r="P157" s="398"/>
      <c r="Q157" s="398"/>
      <c r="R157" s="399"/>
      <c r="S157" s="397">
        <v>250000</v>
      </c>
      <c r="T157" s="104"/>
      <c r="U157" s="104"/>
      <c r="V157" s="104"/>
      <c r="W157" s="104"/>
      <c r="X157" s="104"/>
      <c r="Y157" s="104"/>
      <c r="Z157" s="104"/>
      <c r="AA157" s="104"/>
      <c r="AB157" s="104"/>
      <c r="AC157" s="104"/>
      <c r="AD157" s="104"/>
      <c r="AE157" s="104"/>
      <c r="AF157" s="104"/>
      <c r="AG157" s="104"/>
      <c r="AH157" s="104"/>
      <c r="AI157" s="104"/>
      <c r="AJ157" s="104"/>
      <c r="AK157" s="104"/>
      <c r="AL157" s="104"/>
      <c r="AM157" s="104"/>
      <c r="AN157" s="104"/>
      <c r="AO157" s="104"/>
      <c r="AP157" s="104"/>
      <c r="AQ157" s="104"/>
      <c r="AR157" s="104"/>
      <c r="AS157" s="104"/>
      <c r="AT157" s="104"/>
      <c r="AU157" s="104"/>
      <c r="AV157" s="104"/>
      <c r="AW157" s="104"/>
      <c r="AX157" s="104"/>
      <c r="AY157" s="104"/>
      <c r="AZ157" s="104"/>
      <c r="BA157" s="104"/>
      <c r="BB157" s="104"/>
      <c r="BC157" s="104"/>
      <c r="BD157" s="104"/>
      <c r="BE157" s="104"/>
      <c r="BF157" s="104"/>
      <c r="BG157" s="104"/>
      <c r="BH157" s="104"/>
      <c r="BI157" s="104"/>
      <c r="BJ157" s="104"/>
      <c r="BK157" s="104"/>
      <c r="BL157" s="104"/>
      <c r="BM157" s="104"/>
      <c r="BN157" s="104"/>
      <c r="BO157" s="104"/>
      <c r="BP157" s="104"/>
      <c r="BQ157" s="110"/>
    </row>
    <row r="158" spans="1:69" s="99" customFormat="1" ht="69" customHeight="1">
      <c r="A158" s="104"/>
      <c r="B158" s="45"/>
      <c r="C158" s="18" t="s">
        <v>599</v>
      </c>
      <c r="D158" s="666" t="s">
        <v>1052</v>
      </c>
      <c r="E158" s="375" t="s">
        <v>76</v>
      </c>
      <c r="F158" s="438" t="s">
        <v>1054</v>
      </c>
      <c r="G158" s="442" t="s">
        <v>743</v>
      </c>
      <c r="H158" s="442" t="s">
        <v>743</v>
      </c>
      <c r="I158" s="624" t="s">
        <v>33</v>
      </c>
      <c r="J158" s="387" t="s">
        <v>382</v>
      </c>
      <c r="K158" s="242"/>
      <c r="L158" s="624" t="s">
        <v>103</v>
      </c>
      <c r="M158" s="624" t="s">
        <v>103</v>
      </c>
      <c r="N158" s="624" t="s">
        <v>103</v>
      </c>
      <c r="O158" s="397"/>
      <c r="P158" s="398"/>
      <c r="Q158" s="398"/>
      <c r="R158" s="399"/>
      <c r="S158" s="397">
        <v>150000</v>
      </c>
      <c r="T158" s="104"/>
      <c r="U158" s="104"/>
      <c r="V158" s="104"/>
      <c r="W158" s="104"/>
      <c r="X158" s="104"/>
      <c r="Y158" s="104"/>
      <c r="Z158" s="104"/>
      <c r="AA158" s="104"/>
      <c r="AB158" s="104"/>
      <c r="AC158" s="104"/>
      <c r="AD158" s="104"/>
      <c r="AE158" s="104"/>
      <c r="AF158" s="104"/>
      <c r="AG158" s="104"/>
      <c r="AH158" s="104"/>
      <c r="AI158" s="104"/>
      <c r="AJ158" s="104"/>
      <c r="AK158" s="104"/>
      <c r="AL158" s="104"/>
      <c r="AM158" s="104"/>
      <c r="AN158" s="104"/>
      <c r="AO158" s="104"/>
      <c r="AP158" s="104"/>
      <c r="AQ158" s="104"/>
      <c r="AR158" s="104"/>
      <c r="AS158" s="104"/>
      <c r="AT158" s="104"/>
      <c r="AU158" s="104"/>
      <c r="AV158" s="104"/>
      <c r="AW158" s="104"/>
      <c r="AX158" s="104"/>
      <c r="AY158" s="104"/>
      <c r="AZ158" s="104"/>
      <c r="BA158" s="104"/>
      <c r="BB158" s="104"/>
      <c r="BC158" s="104"/>
      <c r="BD158" s="104"/>
      <c r="BE158" s="104"/>
      <c r="BF158" s="104"/>
      <c r="BG158" s="104"/>
      <c r="BH158" s="104"/>
      <c r="BI158" s="104"/>
      <c r="BJ158" s="104"/>
      <c r="BK158" s="104"/>
      <c r="BL158" s="104"/>
      <c r="BM158" s="104"/>
      <c r="BN158" s="104"/>
      <c r="BO158" s="104"/>
      <c r="BP158" s="104"/>
      <c r="BQ158" s="110"/>
    </row>
    <row r="159" spans="1:69" s="99" customFormat="1" ht="70.5" customHeight="1">
      <c r="A159" s="104"/>
      <c r="B159" s="45"/>
      <c r="C159" s="18" t="s">
        <v>597</v>
      </c>
      <c r="D159" s="666" t="s">
        <v>1052</v>
      </c>
      <c r="E159" s="375" t="s">
        <v>76</v>
      </c>
      <c r="F159" s="438" t="s">
        <v>1054</v>
      </c>
      <c r="G159" s="442" t="s">
        <v>743</v>
      </c>
      <c r="H159" s="442" t="s">
        <v>743</v>
      </c>
      <c r="I159" s="624" t="s">
        <v>103</v>
      </c>
      <c r="J159" s="387" t="s">
        <v>382</v>
      </c>
      <c r="K159" s="242"/>
      <c r="L159" s="624" t="s">
        <v>103</v>
      </c>
      <c r="M159" s="624" t="s">
        <v>103</v>
      </c>
      <c r="N159" s="624" t="s">
        <v>103</v>
      </c>
      <c r="O159" s="397"/>
      <c r="P159" s="398"/>
      <c r="Q159" s="398"/>
      <c r="R159" s="399"/>
      <c r="S159" s="658">
        <v>275000</v>
      </c>
      <c r="T159" s="104"/>
      <c r="U159" s="104"/>
      <c r="V159" s="104"/>
      <c r="W159" s="104"/>
      <c r="X159" s="104"/>
      <c r="Y159" s="104"/>
      <c r="Z159" s="104"/>
      <c r="AA159" s="104"/>
      <c r="AB159" s="104"/>
      <c r="AC159" s="104"/>
      <c r="AD159" s="104"/>
      <c r="AE159" s="104"/>
      <c r="AF159" s="104"/>
      <c r="AG159" s="104"/>
      <c r="AH159" s="104"/>
      <c r="AI159" s="104"/>
      <c r="AJ159" s="104"/>
      <c r="AK159" s="104"/>
      <c r="AL159" s="104"/>
      <c r="AM159" s="104"/>
      <c r="AN159" s="104"/>
      <c r="AO159" s="104"/>
      <c r="AP159" s="104"/>
      <c r="AQ159" s="104"/>
      <c r="AR159" s="104"/>
      <c r="AS159" s="104"/>
      <c r="AT159" s="104"/>
      <c r="AU159" s="104"/>
      <c r="AV159" s="104"/>
      <c r="AW159" s="104"/>
      <c r="AX159" s="104"/>
      <c r="AY159" s="104"/>
      <c r="AZ159" s="104"/>
      <c r="BA159" s="104"/>
      <c r="BB159" s="104"/>
      <c r="BC159" s="104"/>
      <c r="BD159" s="104"/>
      <c r="BE159" s="104"/>
      <c r="BF159" s="104"/>
      <c r="BG159" s="104"/>
      <c r="BH159" s="104"/>
      <c r="BI159" s="104"/>
      <c r="BJ159" s="104"/>
      <c r="BK159" s="104"/>
      <c r="BL159" s="104"/>
      <c r="BM159" s="104"/>
      <c r="BN159" s="104"/>
      <c r="BO159" s="104"/>
      <c r="BP159" s="104"/>
      <c r="BQ159" s="110"/>
    </row>
    <row r="160" spans="1:69" s="99" customFormat="1" ht="51.75" customHeight="1">
      <c r="A160" s="104"/>
      <c r="B160" s="45"/>
      <c r="C160" s="393" t="s">
        <v>599</v>
      </c>
      <c r="D160" s="579" t="s">
        <v>952</v>
      </c>
      <c r="E160" s="684" t="s">
        <v>876</v>
      </c>
      <c r="F160" s="623" t="s">
        <v>875</v>
      </c>
      <c r="G160" s="442" t="s">
        <v>743</v>
      </c>
      <c r="H160" s="442" t="s">
        <v>743</v>
      </c>
      <c r="I160" s="412" t="s">
        <v>382</v>
      </c>
      <c r="J160" s="413" t="s">
        <v>33</v>
      </c>
      <c r="K160" s="413" t="s">
        <v>382</v>
      </c>
      <c r="L160" s="413" t="s">
        <v>33</v>
      </c>
      <c r="M160" s="413" t="s">
        <v>33</v>
      </c>
      <c r="N160" s="412"/>
      <c r="O160" s="397"/>
      <c r="P160" s="398"/>
      <c r="Q160" s="398"/>
      <c r="R160" s="399">
        <v>300000</v>
      </c>
      <c r="S160" s="397"/>
      <c r="T160" s="104"/>
      <c r="U160" s="104"/>
      <c r="V160" s="104"/>
      <c r="W160" s="104"/>
      <c r="X160" s="104"/>
      <c r="Y160" s="104"/>
      <c r="Z160" s="104"/>
      <c r="AA160" s="104"/>
      <c r="AB160" s="104"/>
      <c r="AC160" s="104"/>
      <c r="AD160" s="104"/>
      <c r="AE160" s="104"/>
      <c r="AF160" s="104"/>
      <c r="AG160" s="104"/>
      <c r="AH160" s="104"/>
      <c r="AI160" s="104"/>
      <c r="AJ160" s="104"/>
      <c r="AK160" s="104"/>
      <c r="AL160" s="104"/>
      <c r="AM160" s="104"/>
      <c r="AN160" s="104"/>
      <c r="AO160" s="104"/>
      <c r="AP160" s="104"/>
      <c r="AQ160" s="104"/>
      <c r="AR160" s="104"/>
      <c r="AS160" s="104"/>
      <c r="AT160" s="104"/>
      <c r="AU160" s="104"/>
      <c r="AV160" s="104"/>
      <c r="AW160" s="104"/>
      <c r="AX160" s="104"/>
      <c r="AY160" s="104"/>
      <c r="AZ160" s="104"/>
      <c r="BA160" s="104"/>
      <c r="BB160" s="104"/>
      <c r="BC160" s="104"/>
      <c r="BD160" s="104"/>
      <c r="BE160" s="104"/>
      <c r="BF160" s="104"/>
      <c r="BG160" s="104"/>
      <c r="BH160" s="104"/>
      <c r="BI160" s="104"/>
      <c r="BJ160" s="104"/>
      <c r="BK160" s="104"/>
      <c r="BL160" s="104"/>
      <c r="BM160" s="104"/>
      <c r="BN160" s="104"/>
      <c r="BO160" s="104"/>
      <c r="BP160" s="104"/>
      <c r="BQ160" s="110"/>
    </row>
    <row r="161" spans="2:19" s="45" customFormat="1" ht="168" customHeight="1" thickBot="1">
      <c r="B161" s="45">
        <v>34</v>
      </c>
      <c r="C161" s="695" t="s">
        <v>599</v>
      </c>
      <c r="D161" s="378" t="s">
        <v>951</v>
      </c>
      <c r="E161" s="504" t="s">
        <v>85</v>
      </c>
      <c r="F161" s="375" t="s">
        <v>874</v>
      </c>
      <c r="G161" s="442" t="s">
        <v>883</v>
      </c>
      <c r="H161" s="442" t="s">
        <v>743</v>
      </c>
      <c r="I161" s="412" t="s">
        <v>382</v>
      </c>
      <c r="J161" s="413" t="s">
        <v>33</v>
      </c>
      <c r="K161" s="413"/>
      <c r="L161" s="413" t="s">
        <v>33</v>
      </c>
      <c r="M161" s="413" t="s">
        <v>33</v>
      </c>
      <c r="N161" s="414" t="s">
        <v>382</v>
      </c>
      <c r="O161" s="397"/>
      <c r="P161" s="398"/>
      <c r="Q161" s="398"/>
      <c r="R161" s="399">
        <v>425000</v>
      </c>
      <c r="S161" s="409"/>
    </row>
    <row r="162" spans="1:69" s="99" customFormat="1" ht="15">
      <c r="A162" s="104"/>
      <c r="B162" s="45"/>
      <c r="C162" s="588"/>
      <c r="D162" s="659"/>
      <c r="E162" s="582" t="s">
        <v>36</v>
      </c>
      <c r="F162" s="660"/>
      <c r="G162" s="590"/>
      <c r="H162" s="590"/>
      <c r="I162" s="592"/>
      <c r="J162" s="592"/>
      <c r="K162" s="592"/>
      <c r="L162" s="592"/>
      <c r="M162" s="592"/>
      <c r="N162" s="592"/>
      <c r="O162" s="602"/>
      <c r="P162" s="603"/>
      <c r="Q162" s="603"/>
      <c r="R162" s="604"/>
      <c r="S162" s="593"/>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04"/>
      <c r="AO162" s="104"/>
      <c r="AP162" s="104"/>
      <c r="AQ162" s="104"/>
      <c r="AR162" s="104"/>
      <c r="AS162" s="104"/>
      <c r="AT162" s="104"/>
      <c r="AU162" s="104"/>
      <c r="AV162" s="104"/>
      <c r="AW162" s="104"/>
      <c r="AX162" s="104"/>
      <c r="AY162" s="104"/>
      <c r="AZ162" s="104"/>
      <c r="BA162" s="104"/>
      <c r="BB162" s="104"/>
      <c r="BC162" s="104"/>
      <c r="BD162" s="104"/>
      <c r="BE162" s="104"/>
      <c r="BF162" s="104"/>
      <c r="BG162" s="104"/>
      <c r="BH162" s="104"/>
      <c r="BI162" s="104"/>
      <c r="BJ162" s="104"/>
      <c r="BK162" s="104"/>
      <c r="BL162" s="104"/>
      <c r="BM162" s="104"/>
      <c r="BN162" s="104"/>
      <c r="BO162" s="104"/>
      <c r="BP162" s="104"/>
      <c r="BQ162" s="110"/>
    </row>
    <row r="163" spans="1:69" s="99" customFormat="1" ht="15">
      <c r="A163" s="104"/>
      <c r="B163" s="45"/>
      <c r="C163" s="588"/>
      <c r="D163" s="659"/>
      <c r="E163" s="582"/>
      <c r="F163" s="660"/>
      <c r="G163" s="590"/>
      <c r="H163" s="590"/>
      <c r="I163" s="592"/>
      <c r="J163" s="592"/>
      <c r="K163" s="592"/>
      <c r="L163" s="592"/>
      <c r="M163" s="592"/>
      <c r="N163" s="592"/>
      <c r="O163" s="667">
        <f>SUM(O6:O162)</f>
        <v>42592638</v>
      </c>
      <c r="P163" s="667">
        <f>SUM(P6:P162)</f>
        <v>19951763</v>
      </c>
      <c r="Q163" s="667">
        <f>SUM(Q6:Q162)</f>
        <v>20450557.075000003</v>
      </c>
      <c r="R163" s="667">
        <f>SUM(R6:R162)</f>
        <v>9311933</v>
      </c>
      <c r="S163" s="667">
        <f>SUM(S6:S162)</f>
        <v>9231348</v>
      </c>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c r="AP163" s="104"/>
      <c r="AQ163" s="104"/>
      <c r="AR163" s="104"/>
      <c r="AS163" s="104"/>
      <c r="AT163" s="104"/>
      <c r="AU163" s="104"/>
      <c r="AV163" s="104"/>
      <c r="AW163" s="104"/>
      <c r="AX163" s="104"/>
      <c r="AY163" s="104"/>
      <c r="AZ163" s="104"/>
      <c r="BA163" s="104"/>
      <c r="BB163" s="104"/>
      <c r="BC163" s="104"/>
      <c r="BD163" s="104"/>
      <c r="BE163" s="104"/>
      <c r="BF163" s="104"/>
      <c r="BG163" s="104"/>
      <c r="BH163" s="104"/>
      <c r="BI163" s="104"/>
      <c r="BJ163" s="104"/>
      <c r="BK163" s="104"/>
      <c r="BL163" s="104"/>
      <c r="BM163" s="104"/>
      <c r="BN163" s="104"/>
      <c r="BO163" s="104"/>
      <c r="BP163" s="104"/>
      <c r="BQ163" s="110"/>
    </row>
    <row r="164" spans="1:69" s="99" customFormat="1" ht="15.75">
      <c r="A164" s="104"/>
      <c r="B164" s="45"/>
      <c r="C164" s="19"/>
      <c r="D164" s="778" t="s">
        <v>669</v>
      </c>
      <c r="E164" s="774"/>
      <c r="F164" s="774"/>
      <c r="G164" s="259"/>
      <c r="H164" s="259"/>
      <c r="I164" s="97"/>
      <c r="J164" s="97"/>
      <c r="K164" s="97"/>
      <c r="L164" s="97"/>
      <c r="M164" s="97"/>
      <c r="N164" s="97"/>
      <c r="O164" s="65"/>
      <c r="P164" s="98"/>
      <c r="Q164" s="98"/>
      <c r="R164" s="254"/>
      <c r="S164" s="428"/>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4"/>
      <c r="AS164" s="104"/>
      <c r="AT164" s="104"/>
      <c r="AU164" s="104"/>
      <c r="AV164" s="104"/>
      <c r="AW164" s="104"/>
      <c r="AX164" s="104"/>
      <c r="AY164" s="104"/>
      <c r="AZ164" s="104"/>
      <c r="BA164" s="104"/>
      <c r="BB164" s="104"/>
      <c r="BC164" s="104"/>
      <c r="BD164" s="104"/>
      <c r="BE164" s="104"/>
      <c r="BF164" s="104"/>
      <c r="BG164" s="104"/>
      <c r="BH164" s="104"/>
      <c r="BI164" s="104"/>
      <c r="BJ164" s="104"/>
      <c r="BK164" s="104"/>
      <c r="BL164" s="104"/>
      <c r="BM164" s="104"/>
      <c r="BN164" s="104"/>
      <c r="BO164" s="104"/>
      <c r="BP164" s="104"/>
      <c r="BQ164" s="110"/>
    </row>
    <row r="165" spans="1:69" s="99" customFormat="1" ht="30">
      <c r="A165" s="104"/>
      <c r="B165" s="45"/>
      <c r="C165" s="19"/>
      <c r="D165" s="21"/>
      <c r="E165" s="282" t="s">
        <v>646</v>
      </c>
      <c r="F165" s="309" t="s">
        <v>647</v>
      </c>
      <c r="G165" s="261" t="s">
        <v>14</v>
      </c>
      <c r="H165" s="261"/>
      <c r="I165" s="241"/>
      <c r="J165" s="241"/>
      <c r="K165" s="241"/>
      <c r="L165" s="241"/>
      <c r="M165" s="241"/>
      <c r="N165" s="241"/>
      <c r="O165" s="382">
        <v>184000</v>
      </c>
      <c r="P165" s="477"/>
      <c r="Q165" s="477"/>
      <c r="R165" s="254"/>
      <c r="S165" s="428"/>
      <c r="T165" s="104"/>
      <c r="U165" s="104"/>
      <c r="V165" s="104"/>
      <c r="W165" s="104"/>
      <c r="X165" s="104"/>
      <c r="Y165" s="104"/>
      <c r="Z165" s="104"/>
      <c r="AA165" s="104"/>
      <c r="AB165" s="104"/>
      <c r="AC165" s="104"/>
      <c r="AD165" s="104"/>
      <c r="AE165" s="104"/>
      <c r="AF165" s="104"/>
      <c r="AG165" s="104"/>
      <c r="AH165" s="104"/>
      <c r="AI165" s="104"/>
      <c r="AJ165" s="104"/>
      <c r="AK165" s="104"/>
      <c r="AL165" s="104"/>
      <c r="AM165" s="104"/>
      <c r="AN165" s="104"/>
      <c r="AO165" s="104"/>
      <c r="AP165" s="104"/>
      <c r="AQ165" s="104"/>
      <c r="AR165" s="104"/>
      <c r="AS165" s="104"/>
      <c r="AT165" s="104"/>
      <c r="AU165" s="104"/>
      <c r="AV165" s="104"/>
      <c r="AW165" s="104"/>
      <c r="AX165" s="104"/>
      <c r="AY165" s="104"/>
      <c r="AZ165" s="104"/>
      <c r="BA165" s="104"/>
      <c r="BB165" s="104"/>
      <c r="BC165" s="104"/>
      <c r="BD165" s="104"/>
      <c r="BE165" s="104"/>
      <c r="BF165" s="104"/>
      <c r="BG165" s="104"/>
      <c r="BH165" s="104"/>
      <c r="BI165" s="104"/>
      <c r="BJ165" s="104"/>
      <c r="BK165" s="104"/>
      <c r="BL165" s="104"/>
      <c r="BM165" s="104"/>
      <c r="BN165" s="104"/>
      <c r="BO165" s="104"/>
      <c r="BP165" s="104"/>
      <c r="BQ165" s="110"/>
    </row>
    <row r="166" spans="2:19" s="104" customFormat="1" ht="15">
      <c r="B166" s="45"/>
      <c r="C166" s="19" t="s">
        <v>597</v>
      </c>
      <c r="D166" s="21"/>
      <c r="E166" s="328" t="s">
        <v>13</v>
      </c>
      <c r="F166" s="311" t="s">
        <v>645</v>
      </c>
      <c r="G166" s="258" t="s">
        <v>14</v>
      </c>
      <c r="H166" s="259"/>
      <c r="I166" s="97"/>
      <c r="J166" s="97"/>
      <c r="K166" s="97"/>
      <c r="L166" s="97"/>
      <c r="M166" s="97"/>
      <c r="N166" s="97"/>
      <c r="O166" s="249">
        <v>398000</v>
      </c>
      <c r="P166" s="477"/>
      <c r="Q166" s="477"/>
      <c r="R166" s="254"/>
      <c r="S166" s="428"/>
    </row>
    <row r="167" spans="2:19" s="104" customFormat="1" ht="15">
      <c r="B167" s="45"/>
      <c r="C167" s="19"/>
      <c r="D167" s="21"/>
      <c r="E167" s="328" t="s">
        <v>13</v>
      </c>
      <c r="F167" s="383" t="s">
        <v>659</v>
      </c>
      <c r="G167" s="259" t="s">
        <v>600</v>
      </c>
      <c r="H167" s="259"/>
      <c r="I167" s="97"/>
      <c r="J167" s="97"/>
      <c r="K167" s="97"/>
      <c r="L167" s="97"/>
      <c r="M167" s="97"/>
      <c r="N167" s="97"/>
      <c r="O167" s="337">
        <v>517400</v>
      </c>
      <c r="P167" s="99"/>
      <c r="Q167" s="99"/>
      <c r="R167" s="226"/>
      <c r="S167" s="477"/>
    </row>
    <row r="168" spans="3:19" s="45" customFormat="1" ht="121.5" customHeight="1">
      <c r="C168" s="19"/>
      <c r="D168" s="21"/>
      <c r="E168" s="328" t="s">
        <v>13</v>
      </c>
      <c r="F168" s="383" t="s">
        <v>660</v>
      </c>
      <c r="G168" s="259" t="s">
        <v>600</v>
      </c>
      <c r="H168" s="259"/>
      <c r="I168" s="10"/>
      <c r="J168" s="10"/>
      <c r="K168" s="10"/>
      <c r="L168" s="10"/>
      <c r="M168" s="10"/>
      <c r="N168" s="10"/>
      <c r="O168" s="249">
        <v>494500</v>
      </c>
      <c r="P168" s="99"/>
      <c r="Q168" s="99"/>
      <c r="R168" s="226"/>
      <c r="S168" s="477"/>
    </row>
    <row r="169" spans="3:19" s="133" customFormat="1" ht="178.5" customHeight="1">
      <c r="C169" s="19"/>
      <c r="D169" s="153"/>
      <c r="E169" s="370" t="s">
        <v>40</v>
      </c>
      <c r="F169" s="383" t="s">
        <v>660</v>
      </c>
      <c r="G169" s="259" t="s">
        <v>600</v>
      </c>
      <c r="H169" s="238"/>
      <c r="I169" s="29"/>
      <c r="J169" s="29"/>
      <c r="K169" s="29"/>
      <c r="L169" s="29"/>
      <c r="M169" s="29"/>
      <c r="N169" s="29"/>
      <c r="O169" s="219">
        <v>212600</v>
      </c>
      <c r="P169" s="99"/>
      <c r="Q169" s="99"/>
      <c r="R169" s="226"/>
      <c r="S169" s="477"/>
    </row>
    <row r="170" spans="3:19" s="45" customFormat="1" ht="24.75">
      <c r="C170" s="19"/>
      <c r="D170" s="18"/>
      <c r="E170" s="360" t="s">
        <v>85</v>
      </c>
      <c r="F170" s="384" t="s">
        <v>661</v>
      </c>
      <c r="G170" s="259" t="s">
        <v>600</v>
      </c>
      <c r="H170" s="265"/>
      <c r="I170" s="29"/>
      <c r="J170" s="29"/>
      <c r="K170" s="29"/>
      <c r="L170" s="29"/>
      <c r="M170" s="53"/>
      <c r="N170" s="53"/>
      <c r="O170" s="353">
        <v>829200</v>
      </c>
      <c r="P170" s="99"/>
      <c r="Q170" s="99"/>
      <c r="R170" s="226"/>
      <c r="S170" s="477"/>
    </row>
    <row r="171" spans="1:77" s="99" customFormat="1" ht="18" customHeight="1">
      <c r="A171" s="104"/>
      <c r="B171" s="104"/>
      <c r="C171" s="50"/>
      <c r="D171" s="214"/>
      <c r="E171" s="284" t="s">
        <v>26</v>
      </c>
      <c r="F171" s="384" t="s">
        <v>662</v>
      </c>
      <c r="G171" s="294" t="s">
        <v>600</v>
      </c>
      <c r="H171" s="266"/>
      <c r="I171" s="53"/>
      <c r="J171" s="53"/>
      <c r="K171" s="53"/>
      <c r="L171" s="53"/>
      <c r="M171" s="53"/>
      <c r="N171" s="53"/>
      <c r="O171" s="297">
        <v>913300</v>
      </c>
      <c r="R171" s="226"/>
      <c r="S171" s="477"/>
      <c r="T171" s="104"/>
      <c r="U171" s="104"/>
      <c r="V171" s="104"/>
      <c r="W171" s="104"/>
      <c r="X171" s="104"/>
      <c r="Y171" s="104"/>
      <c r="Z171" s="104"/>
      <c r="AA171" s="104"/>
      <c r="AB171" s="104"/>
      <c r="AC171" s="104"/>
      <c r="AD171" s="104"/>
      <c r="AE171" s="104"/>
      <c r="AF171" s="104"/>
      <c r="AG171" s="104"/>
      <c r="AH171" s="104"/>
      <c r="AI171" s="104"/>
      <c r="AJ171" s="104"/>
      <c r="AK171" s="104"/>
      <c r="AL171" s="104"/>
      <c r="AM171" s="104"/>
      <c r="AN171" s="104"/>
      <c r="AO171" s="104"/>
      <c r="AP171" s="104"/>
      <c r="AQ171" s="104"/>
      <c r="AR171" s="104"/>
      <c r="AS171" s="104"/>
      <c r="AT171" s="104"/>
      <c r="AU171" s="104"/>
      <c r="AV171" s="104"/>
      <c r="AW171" s="104"/>
      <c r="AX171" s="104"/>
      <c r="AY171" s="104"/>
      <c r="AZ171" s="104"/>
      <c r="BA171" s="104"/>
      <c r="BB171" s="104"/>
      <c r="BC171" s="104"/>
      <c r="BD171" s="104"/>
      <c r="BE171" s="104"/>
      <c r="BF171" s="104"/>
      <c r="BG171" s="104"/>
      <c r="BH171" s="104"/>
      <c r="BI171" s="104"/>
      <c r="BJ171" s="104"/>
      <c r="BK171" s="104"/>
      <c r="BL171" s="104"/>
      <c r="BM171" s="104"/>
      <c r="BN171" s="104"/>
      <c r="BO171" s="104"/>
      <c r="BP171" s="104"/>
      <c r="BQ171" s="104"/>
      <c r="BR171" s="104"/>
      <c r="BS171" s="104"/>
      <c r="BT171" s="104"/>
      <c r="BU171" s="104"/>
      <c r="BV171" s="104"/>
      <c r="BW171" s="104"/>
      <c r="BX171" s="104"/>
      <c r="BY171" s="110"/>
    </row>
    <row r="172" spans="1:77" s="99" customFormat="1" ht="108">
      <c r="A172" s="104"/>
      <c r="B172" s="104"/>
      <c r="C172" s="50"/>
      <c r="D172" s="561" t="s">
        <v>934</v>
      </c>
      <c r="E172" s="284" t="s">
        <v>16</v>
      </c>
      <c r="F172" s="383" t="s">
        <v>663</v>
      </c>
      <c r="G172" s="261" t="s">
        <v>600</v>
      </c>
      <c r="H172" s="261"/>
      <c r="I172" s="130"/>
      <c r="J172" s="130"/>
      <c r="K172" s="130"/>
      <c r="L172" s="130"/>
      <c r="M172" s="130"/>
      <c r="N172" s="130"/>
      <c r="O172" s="382">
        <v>91900</v>
      </c>
      <c r="R172" s="226"/>
      <c r="S172" s="477"/>
      <c r="T172" s="104"/>
      <c r="U172" s="104"/>
      <c r="V172" s="104"/>
      <c r="W172" s="104"/>
      <c r="X172" s="104"/>
      <c r="Y172" s="104"/>
      <c r="Z172" s="104"/>
      <c r="AA172" s="104"/>
      <c r="AB172" s="104"/>
      <c r="AC172" s="104"/>
      <c r="AD172" s="104"/>
      <c r="AE172" s="104"/>
      <c r="AF172" s="104"/>
      <c r="AG172" s="104"/>
      <c r="AH172" s="104"/>
      <c r="AI172" s="104"/>
      <c r="AJ172" s="104"/>
      <c r="AK172" s="104"/>
      <c r="AL172" s="104"/>
      <c r="AM172" s="104"/>
      <c r="AN172" s="104"/>
      <c r="AO172" s="104"/>
      <c r="AP172" s="104"/>
      <c r="AQ172" s="104"/>
      <c r="AR172" s="104"/>
      <c r="AS172" s="104"/>
      <c r="AT172" s="104"/>
      <c r="AU172" s="104"/>
      <c r="AV172" s="104"/>
      <c r="AW172" s="104"/>
      <c r="AX172" s="104"/>
      <c r="AY172" s="104"/>
      <c r="AZ172" s="104"/>
      <c r="BA172" s="104"/>
      <c r="BB172" s="104"/>
      <c r="BC172" s="104"/>
      <c r="BD172" s="104"/>
      <c r="BE172" s="104"/>
      <c r="BF172" s="104"/>
      <c r="BG172" s="104"/>
      <c r="BH172" s="104"/>
      <c r="BI172" s="104"/>
      <c r="BJ172" s="104"/>
      <c r="BK172" s="104"/>
      <c r="BL172" s="104"/>
      <c r="BM172" s="104"/>
      <c r="BN172" s="104"/>
      <c r="BO172" s="104"/>
      <c r="BP172" s="104"/>
      <c r="BQ172" s="104"/>
      <c r="BR172" s="104"/>
      <c r="BS172" s="104"/>
      <c r="BT172" s="104"/>
      <c r="BU172" s="104"/>
      <c r="BV172" s="104"/>
      <c r="BW172" s="104"/>
      <c r="BX172" s="104"/>
      <c r="BY172" s="110"/>
    </row>
    <row r="173" spans="3:19" s="45" customFormat="1" ht="144.75" thickBot="1">
      <c r="C173" s="134"/>
      <c r="D173" s="482" t="s">
        <v>933</v>
      </c>
      <c r="E173" s="370" t="s">
        <v>16</v>
      </c>
      <c r="F173" s="384" t="s">
        <v>664</v>
      </c>
      <c r="G173" s="273" t="s">
        <v>600</v>
      </c>
      <c r="H173" s="238"/>
      <c r="I173" s="181"/>
      <c r="J173" s="181"/>
      <c r="K173" s="181"/>
      <c r="L173" s="181"/>
      <c r="M173" s="181"/>
      <c r="N173" s="181"/>
      <c r="O173" s="219">
        <v>608900</v>
      </c>
      <c r="P173" s="205"/>
      <c r="Q173" s="205"/>
      <c r="R173" s="227"/>
      <c r="S173" s="216"/>
    </row>
    <row r="174" spans="3:19" s="45" customFormat="1" ht="24.75">
      <c r="C174" s="58"/>
      <c r="D174" s="79"/>
      <c r="E174" s="328" t="s">
        <v>76</v>
      </c>
      <c r="F174" s="384" t="s">
        <v>665</v>
      </c>
      <c r="G174" s="259" t="s">
        <v>600</v>
      </c>
      <c r="H174" s="259"/>
      <c r="I174" s="19"/>
      <c r="J174" s="19"/>
      <c r="K174" s="19"/>
      <c r="L174" s="19"/>
      <c r="M174" s="19"/>
      <c r="N174" s="19"/>
      <c r="O174" s="251">
        <v>141300</v>
      </c>
      <c r="P174" s="99"/>
      <c r="Q174" s="99"/>
      <c r="R174" s="226"/>
      <c r="S174" s="477"/>
    </row>
    <row r="175" spans="3:19" s="45" customFormat="1" ht="15">
      <c r="C175" s="19"/>
      <c r="D175" s="18"/>
      <c r="E175" s="98" t="s">
        <v>40</v>
      </c>
      <c r="F175" s="368" t="s">
        <v>667</v>
      </c>
      <c r="G175" s="379" t="s">
        <v>600</v>
      </c>
      <c r="H175" s="259"/>
      <c r="I175" s="19"/>
      <c r="J175" s="19"/>
      <c r="K175" s="19"/>
      <c r="L175" s="19"/>
      <c r="M175" s="19"/>
      <c r="N175" s="19"/>
      <c r="O175" s="251">
        <v>134000</v>
      </c>
      <c r="P175" s="99"/>
      <c r="Q175" s="99"/>
      <c r="R175" s="226"/>
      <c r="S175" s="477"/>
    </row>
    <row r="176" spans="3:19" s="45" customFormat="1" ht="24.75">
      <c r="C176" s="19"/>
      <c r="D176" s="18"/>
      <c r="E176" s="98" t="s">
        <v>25</v>
      </c>
      <c r="F176" s="314" t="s">
        <v>668</v>
      </c>
      <c r="G176" s="379" t="s">
        <v>600</v>
      </c>
      <c r="H176" s="259"/>
      <c r="I176" s="19"/>
      <c r="J176" s="19"/>
      <c r="K176" s="19"/>
      <c r="L176" s="19"/>
      <c r="M176" s="19"/>
      <c r="N176" s="19"/>
      <c r="O176" s="251">
        <v>220600</v>
      </c>
      <c r="P176" s="99"/>
      <c r="Q176" s="99"/>
      <c r="R176" s="226"/>
      <c r="S176" s="477"/>
    </row>
    <row r="177" spans="3:19" s="45" customFormat="1" ht="15.75" thickBot="1">
      <c r="C177" s="100"/>
      <c r="D177" s="102"/>
      <c r="E177" s="285"/>
      <c r="F177" s="386" t="s">
        <v>666</v>
      </c>
      <c r="G177" s="271"/>
      <c r="H177" s="263"/>
      <c r="I177" s="100"/>
      <c r="J177" s="100"/>
      <c r="K177" s="100"/>
      <c r="L177" s="100"/>
      <c r="M177" s="100"/>
      <c r="N177" s="100"/>
      <c r="O177" s="385">
        <f>SUM(O165:O176)</f>
        <v>4745700</v>
      </c>
      <c r="P177" s="564"/>
      <c r="Q177" s="564"/>
      <c r="R177" s="565"/>
      <c r="S177" s="362"/>
    </row>
    <row r="178" spans="3:19" s="45" customFormat="1" ht="15">
      <c r="C178" s="50"/>
      <c r="D178" s="52"/>
      <c r="E178" s="284"/>
      <c r="F178" s="187"/>
      <c r="G178" s="261"/>
      <c r="H178" s="261"/>
      <c r="I178" s="50"/>
      <c r="J178" s="50"/>
      <c r="K178" s="50"/>
      <c r="L178" s="50"/>
      <c r="M178" s="50"/>
      <c r="N178" s="50"/>
      <c r="O178" s="167"/>
      <c r="P178" s="562"/>
      <c r="Q178" s="562"/>
      <c r="R178" s="563"/>
      <c r="S178" s="476"/>
    </row>
    <row r="179" spans="3:19" s="45" customFormat="1" ht="15">
      <c r="C179" s="19"/>
      <c r="D179" s="18"/>
      <c r="E179" s="253"/>
      <c r="F179" s="21"/>
      <c r="G179" s="259"/>
      <c r="H179" s="259"/>
      <c r="I179" s="19"/>
      <c r="J179" s="19"/>
      <c r="K179" s="19"/>
      <c r="L179" s="19"/>
      <c r="M179" s="19"/>
      <c r="N179" s="19"/>
      <c r="O179" s="86"/>
      <c r="P179" s="99"/>
      <c r="Q179" s="99"/>
      <c r="R179" s="226"/>
      <c r="S179" s="477"/>
    </row>
    <row r="180" spans="3:19" s="45" customFormat="1" ht="15">
      <c r="C180" s="19"/>
      <c r="D180" s="18"/>
      <c r="E180" s="253"/>
      <c r="F180" s="185"/>
      <c r="G180" s="259"/>
      <c r="H180" s="259"/>
      <c r="I180" s="34"/>
      <c r="J180" s="34"/>
      <c r="K180" s="34"/>
      <c r="L180" s="34"/>
      <c r="M180" s="34"/>
      <c r="N180" s="34"/>
      <c r="O180" s="86"/>
      <c r="P180" s="99"/>
      <c r="Q180" s="99"/>
      <c r="R180" s="226"/>
      <c r="S180" s="477"/>
    </row>
    <row r="181" spans="3:19" s="45" customFormat="1" ht="15">
      <c r="C181" s="19"/>
      <c r="D181" s="18"/>
      <c r="E181" s="253"/>
      <c r="F181" s="21"/>
      <c r="G181" s="259"/>
      <c r="H181" s="259"/>
      <c r="I181" s="34"/>
      <c r="J181" s="34"/>
      <c r="K181" s="34"/>
      <c r="L181" s="34"/>
      <c r="M181" s="34"/>
      <c r="N181" s="34"/>
      <c r="O181" s="86"/>
      <c r="P181" s="99"/>
      <c r="Q181" s="99"/>
      <c r="R181" s="226"/>
      <c r="S181" s="477"/>
    </row>
    <row r="182" spans="3:19" s="45" customFormat="1" ht="15">
      <c r="C182" s="19"/>
      <c r="D182" s="18"/>
      <c r="E182" s="253"/>
      <c r="F182" s="18"/>
      <c r="G182" s="259"/>
      <c r="H182" s="259"/>
      <c r="I182" s="34"/>
      <c r="J182" s="34"/>
      <c r="K182" s="34"/>
      <c r="L182" s="34"/>
      <c r="M182" s="34"/>
      <c r="N182" s="34"/>
      <c r="O182" s="86"/>
      <c r="P182" s="99"/>
      <c r="Q182" s="99"/>
      <c r="R182" s="226"/>
      <c r="S182" s="477"/>
    </row>
    <row r="183" spans="3:19" s="45" customFormat="1" ht="15">
      <c r="C183" s="19"/>
      <c r="D183" s="18"/>
      <c r="E183" s="253"/>
      <c r="F183" s="18"/>
      <c r="G183" s="259"/>
      <c r="H183" s="259"/>
      <c r="I183" s="34"/>
      <c r="J183" s="34"/>
      <c r="K183" s="34"/>
      <c r="L183" s="34"/>
      <c r="M183" s="34"/>
      <c r="N183" s="34"/>
      <c r="O183" s="86"/>
      <c r="P183" s="99"/>
      <c r="Q183" s="99"/>
      <c r="R183" s="226"/>
      <c r="S183" s="477"/>
    </row>
    <row r="184" spans="3:19" s="45" customFormat="1" ht="15">
      <c r="C184" s="19"/>
      <c r="D184" s="18"/>
      <c r="E184" s="253"/>
      <c r="F184" s="185"/>
      <c r="G184" s="259"/>
      <c r="H184" s="259"/>
      <c r="I184" s="34"/>
      <c r="J184" s="34"/>
      <c r="K184" s="34"/>
      <c r="L184" s="34"/>
      <c r="M184" s="34"/>
      <c r="N184" s="34"/>
      <c r="O184" s="86"/>
      <c r="P184" s="99"/>
      <c r="Q184" s="99"/>
      <c r="R184" s="226"/>
      <c r="S184" s="477"/>
    </row>
    <row r="185" spans="3:19" s="45" customFormat="1" ht="15">
      <c r="C185" s="19"/>
      <c r="D185" s="18"/>
      <c r="E185" s="253"/>
      <c r="F185" s="18"/>
      <c r="G185" s="259"/>
      <c r="H185" s="259"/>
      <c r="I185" s="34"/>
      <c r="J185" s="34"/>
      <c r="K185" s="34"/>
      <c r="L185" s="34"/>
      <c r="M185" s="34"/>
      <c r="N185" s="34"/>
      <c r="O185" s="86"/>
      <c r="P185" s="99"/>
      <c r="Q185" s="99"/>
      <c r="R185" s="226"/>
      <c r="S185" s="477"/>
    </row>
    <row r="186" spans="2:19" s="45" customFormat="1" ht="15">
      <c r="B186" s="45">
        <v>93</v>
      </c>
      <c r="C186" s="34"/>
      <c r="D186" s="18"/>
      <c r="E186" s="281"/>
      <c r="F186" s="185"/>
      <c r="G186" s="258"/>
      <c r="H186" s="258"/>
      <c r="I186" s="34"/>
      <c r="J186" s="34"/>
      <c r="K186" s="34"/>
      <c r="L186" s="34"/>
      <c r="M186" s="198"/>
      <c r="N186" s="198"/>
      <c r="O186" s="89"/>
      <c r="P186" s="99"/>
      <c r="Q186" s="99"/>
      <c r="R186" s="226"/>
      <c r="S186" s="477"/>
    </row>
    <row r="187" spans="2:19" s="45" customFormat="1" ht="15">
      <c r="B187" s="45">
        <v>94</v>
      </c>
      <c r="C187" s="19"/>
      <c r="D187" s="18"/>
      <c r="E187" s="281"/>
      <c r="F187" s="27"/>
      <c r="G187" s="258"/>
      <c r="H187" s="258"/>
      <c r="I187" s="34"/>
      <c r="J187" s="34"/>
      <c r="K187" s="34"/>
      <c r="L187" s="34"/>
      <c r="M187" s="198"/>
      <c r="N187" s="198"/>
      <c r="O187" s="89"/>
      <c r="P187" s="99"/>
      <c r="Q187" s="99"/>
      <c r="R187" s="226"/>
      <c r="S187" s="477"/>
    </row>
    <row r="188" spans="3:19" s="45" customFormat="1" ht="15">
      <c r="C188" s="34"/>
      <c r="D188" s="18"/>
      <c r="E188" s="281"/>
      <c r="F188" s="188"/>
      <c r="G188" s="258"/>
      <c r="H188" s="258"/>
      <c r="I188" s="34"/>
      <c r="J188" s="34"/>
      <c r="K188" s="34"/>
      <c r="L188" s="34"/>
      <c r="M188" s="198"/>
      <c r="N188" s="198"/>
      <c r="O188" s="89"/>
      <c r="P188" s="99"/>
      <c r="Q188" s="99"/>
      <c r="R188" s="226"/>
      <c r="S188" s="477"/>
    </row>
    <row r="189" spans="3:19" s="45" customFormat="1" ht="15">
      <c r="C189" s="34"/>
      <c r="D189" s="18"/>
      <c r="E189" s="281"/>
      <c r="F189" s="46"/>
      <c r="G189" s="258"/>
      <c r="H189" s="258"/>
      <c r="I189" s="34"/>
      <c r="J189" s="34"/>
      <c r="K189" s="34"/>
      <c r="L189" s="34"/>
      <c r="M189" s="198"/>
      <c r="N189" s="198"/>
      <c r="O189" s="89"/>
      <c r="P189" s="99"/>
      <c r="Q189" s="99"/>
      <c r="R189" s="226"/>
      <c r="S189" s="477"/>
    </row>
    <row r="190" spans="2:19" s="45" customFormat="1" ht="15.75" thickBot="1">
      <c r="B190" s="45">
        <v>95</v>
      </c>
      <c r="C190" s="48"/>
      <c r="D190" s="102"/>
      <c r="E190" s="286"/>
      <c r="F190" s="189"/>
      <c r="G190" s="263"/>
      <c r="H190" s="263"/>
      <c r="I190" s="48"/>
      <c r="J190" s="48"/>
      <c r="K190" s="48"/>
      <c r="L190" s="48"/>
      <c r="M190" s="199"/>
      <c r="N190" s="199"/>
      <c r="O190" s="118"/>
      <c r="P190" s="99"/>
      <c r="Q190" s="99"/>
      <c r="R190" s="226"/>
      <c r="S190" s="477"/>
    </row>
    <row r="191" spans="3:19" s="45" customFormat="1" ht="15">
      <c r="C191" s="50"/>
      <c r="D191" s="52"/>
      <c r="E191" s="284"/>
      <c r="F191" s="51"/>
      <c r="G191" s="261"/>
      <c r="H191" s="259"/>
      <c r="I191" s="50"/>
      <c r="J191" s="50"/>
      <c r="K191" s="50"/>
      <c r="L191" s="50"/>
      <c r="M191" s="50"/>
      <c r="N191" s="50"/>
      <c r="O191" s="117"/>
      <c r="P191" s="99"/>
      <c r="Q191" s="99"/>
      <c r="R191" s="226"/>
      <c r="S191" s="477"/>
    </row>
    <row r="192" spans="3:19" s="45" customFormat="1" ht="15">
      <c r="C192" s="50"/>
      <c r="D192" s="52"/>
      <c r="E192" s="284"/>
      <c r="F192" s="21"/>
      <c r="G192" s="261"/>
      <c r="H192" s="259"/>
      <c r="I192" s="50"/>
      <c r="J192" s="50"/>
      <c r="K192" s="50"/>
      <c r="L192" s="50"/>
      <c r="M192" s="50"/>
      <c r="N192" s="50"/>
      <c r="O192" s="117"/>
      <c r="P192" s="99"/>
      <c r="Q192" s="99"/>
      <c r="R192" s="226"/>
      <c r="S192" s="477"/>
    </row>
    <row r="193" spans="2:19" s="45" customFormat="1" ht="15">
      <c r="B193" s="45">
        <v>96</v>
      </c>
      <c r="C193" s="50"/>
      <c r="D193" s="52"/>
      <c r="E193" s="284"/>
      <c r="F193" s="187"/>
      <c r="G193" s="261"/>
      <c r="H193" s="259"/>
      <c r="I193" s="50"/>
      <c r="J193" s="50"/>
      <c r="K193" s="50"/>
      <c r="L193" s="50"/>
      <c r="M193" s="50"/>
      <c r="N193" s="50"/>
      <c r="O193" s="117"/>
      <c r="P193" s="99"/>
      <c r="Q193" s="99"/>
      <c r="R193" s="226"/>
      <c r="S193" s="477"/>
    </row>
    <row r="194" spans="2:19" s="45" customFormat="1" ht="15">
      <c r="B194" s="45">
        <v>97</v>
      </c>
      <c r="C194" s="19"/>
      <c r="D194" s="18"/>
      <c r="E194" s="253"/>
      <c r="F194" s="18"/>
      <c r="G194" s="259"/>
      <c r="H194" s="259"/>
      <c r="I194" s="19"/>
      <c r="J194" s="19"/>
      <c r="K194" s="19"/>
      <c r="L194" s="19"/>
      <c r="M194" s="19"/>
      <c r="N194" s="19"/>
      <c r="O194" s="86"/>
      <c r="P194" s="99"/>
      <c r="Q194" s="99"/>
      <c r="R194" s="226"/>
      <c r="S194" s="477"/>
    </row>
    <row r="195" spans="3:57" s="99" customFormat="1" ht="15">
      <c r="C195" s="34"/>
      <c r="D195" s="18"/>
      <c r="E195" s="281"/>
      <c r="F195" s="46"/>
      <c r="G195" s="258"/>
      <c r="H195" s="258"/>
      <c r="I195" s="19"/>
      <c r="J195" s="19"/>
      <c r="K195" s="19"/>
      <c r="L195" s="19"/>
      <c r="M195" s="198"/>
      <c r="N195" s="198"/>
      <c r="O195" s="89"/>
      <c r="R195" s="226"/>
      <c r="S195" s="477"/>
      <c r="T195" s="208"/>
      <c r="U195" s="104"/>
      <c r="V195" s="104"/>
      <c r="W195" s="104"/>
      <c r="X195" s="104"/>
      <c r="Y195" s="104"/>
      <c r="Z195" s="104"/>
      <c r="AA195" s="104"/>
      <c r="AB195" s="104"/>
      <c r="AC195" s="104"/>
      <c r="AD195" s="104"/>
      <c r="AE195" s="104"/>
      <c r="AF195" s="104"/>
      <c r="AG195" s="104"/>
      <c r="AH195" s="104"/>
      <c r="AI195" s="104"/>
      <c r="AJ195" s="104"/>
      <c r="AK195" s="104"/>
      <c r="AL195" s="104"/>
      <c r="AM195" s="104"/>
      <c r="AN195" s="104"/>
      <c r="AO195" s="104"/>
      <c r="AP195" s="104"/>
      <c r="AQ195" s="104"/>
      <c r="AR195" s="104"/>
      <c r="AS195" s="104"/>
      <c r="AT195" s="104"/>
      <c r="AU195" s="104"/>
      <c r="AV195" s="104"/>
      <c r="AW195" s="104"/>
      <c r="AX195" s="104"/>
      <c r="AY195" s="104"/>
      <c r="AZ195" s="104"/>
      <c r="BA195" s="104"/>
      <c r="BB195" s="104"/>
      <c r="BC195" s="104"/>
      <c r="BD195" s="104"/>
      <c r="BE195" s="110"/>
    </row>
    <row r="196" spans="3:57" s="99" customFormat="1" ht="15">
      <c r="C196" s="34"/>
      <c r="D196" s="18"/>
      <c r="E196" s="281"/>
      <c r="F196" s="46"/>
      <c r="G196" s="258"/>
      <c r="H196" s="258"/>
      <c r="I196" s="19"/>
      <c r="J196" s="19"/>
      <c r="K196" s="19"/>
      <c r="L196" s="19"/>
      <c r="M196" s="198"/>
      <c r="N196" s="198"/>
      <c r="O196" s="89"/>
      <c r="R196" s="226"/>
      <c r="S196" s="477"/>
      <c r="T196" s="208"/>
      <c r="U196" s="104"/>
      <c r="V196" s="104"/>
      <c r="W196" s="104"/>
      <c r="X196" s="104"/>
      <c r="Y196" s="104"/>
      <c r="Z196" s="104"/>
      <c r="AA196" s="104"/>
      <c r="AB196" s="104"/>
      <c r="AC196" s="104"/>
      <c r="AD196" s="104"/>
      <c r="AE196" s="104"/>
      <c r="AF196" s="104"/>
      <c r="AG196" s="104"/>
      <c r="AH196" s="104"/>
      <c r="AI196" s="104"/>
      <c r="AJ196" s="104"/>
      <c r="AK196" s="104"/>
      <c r="AL196" s="104"/>
      <c r="AM196" s="104"/>
      <c r="AN196" s="104"/>
      <c r="AO196" s="104"/>
      <c r="AP196" s="104"/>
      <c r="AQ196" s="104"/>
      <c r="AR196" s="104"/>
      <c r="AS196" s="104"/>
      <c r="AT196" s="104"/>
      <c r="AU196" s="104"/>
      <c r="AV196" s="104"/>
      <c r="AW196" s="104"/>
      <c r="AX196" s="104"/>
      <c r="AY196" s="104"/>
      <c r="AZ196" s="104"/>
      <c r="BA196" s="104"/>
      <c r="BB196" s="104"/>
      <c r="BC196" s="104"/>
      <c r="BD196" s="104"/>
      <c r="BE196" s="110"/>
    </row>
    <row r="197" spans="2:56" s="45" customFormat="1" ht="15">
      <c r="B197" s="45">
        <v>98</v>
      </c>
      <c r="C197" s="34"/>
      <c r="D197" s="18"/>
      <c r="E197" s="281"/>
      <c r="F197" s="188"/>
      <c r="G197" s="258"/>
      <c r="H197" s="258"/>
      <c r="I197" s="19"/>
      <c r="J197" s="19"/>
      <c r="K197" s="19"/>
      <c r="L197" s="19"/>
      <c r="M197" s="198"/>
      <c r="N197" s="198"/>
      <c r="O197" s="89"/>
      <c r="P197" s="99"/>
      <c r="Q197" s="99"/>
      <c r="R197" s="226"/>
      <c r="S197" s="477"/>
      <c r="U197" s="104"/>
      <c r="V197" s="104"/>
      <c r="W197" s="104"/>
      <c r="X197" s="104"/>
      <c r="Y197" s="104"/>
      <c r="Z197" s="104"/>
      <c r="AA197" s="104"/>
      <c r="AB197" s="104"/>
      <c r="AC197" s="104"/>
      <c r="AD197" s="104"/>
      <c r="AE197" s="104"/>
      <c r="AF197" s="104"/>
      <c r="AG197" s="104"/>
      <c r="AH197" s="104"/>
      <c r="AI197" s="104"/>
      <c r="AJ197" s="104"/>
      <c r="AK197" s="104"/>
      <c r="AL197" s="104"/>
      <c r="AM197" s="104"/>
      <c r="AN197" s="104"/>
      <c r="AO197" s="104"/>
      <c r="AP197" s="104"/>
      <c r="AQ197" s="104"/>
      <c r="AR197" s="104"/>
      <c r="AS197" s="104"/>
      <c r="AT197" s="104"/>
      <c r="AU197" s="104"/>
      <c r="AV197" s="104"/>
      <c r="AW197" s="104"/>
      <c r="AX197" s="104"/>
      <c r="AY197" s="104"/>
      <c r="AZ197" s="104"/>
      <c r="BA197" s="104"/>
      <c r="BB197" s="104"/>
      <c r="BC197" s="104"/>
      <c r="BD197" s="104"/>
    </row>
    <row r="198" spans="2:19" s="45" customFormat="1" ht="15">
      <c r="B198" s="45">
        <v>99</v>
      </c>
      <c r="C198" s="34"/>
      <c r="D198" s="27"/>
      <c r="E198" s="281"/>
      <c r="F198" s="46"/>
      <c r="G198" s="258"/>
      <c r="H198" s="258"/>
      <c r="I198" s="34"/>
      <c r="J198" s="34"/>
      <c r="K198" s="34"/>
      <c r="L198" s="34"/>
      <c r="M198" s="198"/>
      <c r="N198" s="198"/>
      <c r="O198" s="89"/>
      <c r="P198" s="99"/>
      <c r="Q198" s="99"/>
      <c r="R198" s="226"/>
      <c r="S198" s="477"/>
    </row>
    <row r="199" spans="3:19" s="45" customFormat="1" ht="15">
      <c r="C199" s="19"/>
      <c r="D199" s="18"/>
      <c r="E199" s="253"/>
      <c r="F199" s="185"/>
      <c r="G199" s="259"/>
      <c r="H199" s="259"/>
      <c r="I199" s="19"/>
      <c r="J199" s="19"/>
      <c r="K199" s="19"/>
      <c r="L199" s="19"/>
      <c r="M199" s="19"/>
      <c r="N199" s="19"/>
      <c r="O199" s="86"/>
      <c r="P199" s="99"/>
      <c r="Q199" s="99"/>
      <c r="R199" s="226"/>
      <c r="S199" s="430"/>
    </row>
    <row r="200" spans="3:19" s="45" customFormat="1" ht="15">
      <c r="C200" s="19"/>
      <c r="D200" s="18"/>
      <c r="E200" s="253"/>
      <c r="F200" s="21"/>
      <c r="G200" s="259"/>
      <c r="H200" s="259"/>
      <c r="I200" s="19"/>
      <c r="J200" s="19"/>
      <c r="K200" s="19"/>
      <c r="L200" s="19"/>
      <c r="M200" s="19"/>
      <c r="N200" s="19"/>
      <c r="O200" s="86"/>
      <c r="P200" s="99"/>
      <c r="Q200" s="99"/>
      <c r="R200" s="226"/>
      <c r="S200" s="430"/>
    </row>
    <row r="201" spans="2:19" s="45" customFormat="1" ht="15">
      <c r="B201" s="45">
        <v>100</v>
      </c>
      <c r="C201" s="50"/>
      <c r="D201" s="52"/>
      <c r="E201" s="284"/>
      <c r="F201" s="187"/>
      <c r="G201" s="261"/>
      <c r="H201" s="261"/>
      <c r="I201" s="50"/>
      <c r="J201" s="50"/>
      <c r="K201" s="50"/>
      <c r="L201" s="50"/>
      <c r="M201" s="50"/>
      <c r="N201" s="50"/>
      <c r="O201" s="117"/>
      <c r="R201" s="229"/>
      <c r="S201" s="431"/>
    </row>
    <row r="202" spans="2:19" s="45" customFormat="1" ht="15">
      <c r="B202" s="45">
        <v>101</v>
      </c>
      <c r="C202" s="19"/>
      <c r="D202" s="18"/>
      <c r="E202" s="253"/>
      <c r="F202" s="21"/>
      <c r="G202" s="259"/>
      <c r="H202" s="259"/>
      <c r="I202" s="19"/>
      <c r="J202" s="19"/>
      <c r="K202" s="19"/>
      <c r="L202" s="19"/>
      <c r="M202" s="19"/>
      <c r="N202" s="19"/>
      <c r="O202" s="86"/>
      <c r="R202" s="229"/>
      <c r="S202" s="431"/>
    </row>
    <row r="203" spans="2:19" s="45" customFormat="1" ht="15">
      <c r="B203" s="45">
        <v>102</v>
      </c>
      <c r="C203" s="19"/>
      <c r="D203" s="21"/>
      <c r="E203" s="253"/>
      <c r="F203" s="136"/>
      <c r="G203" s="259"/>
      <c r="H203" s="259"/>
      <c r="I203" s="29"/>
      <c r="J203" s="29"/>
      <c r="K203" s="29"/>
      <c r="L203" s="29"/>
      <c r="M203" s="29"/>
      <c r="N203" s="29"/>
      <c r="O203" s="65"/>
      <c r="R203" s="229"/>
      <c r="S203" s="431"/>
    </row>
    <row r="204" spans="3:19" s="45" customFormat="1" ht="15">
      <c r="C204" s="19"/>
      <c r="D204" s="21"/>
      <c r="E204" s="253"/>
      <c r="F204" s="136"/>
      <c r="G204" s="259"/>
      <c r="H204" s="259"/>
      <c r="I204" s="29"/>
      <c r="J204" s="29"/>
      <c r="K204" s="29"/>
      <c r="L204" s="29"/>
      <c r="M204" s="29"/>
      <c r="N204" s="29"/>
      <c r="O204" s="65"/>
      <c r="R204" s="229"/>
      <c r="S204" s="431"/>
    </row>
    <row r="205" spans="3:19" s="45" customFormat="1" ht="15">
      <c r="C205" s="19"/>
      <c r="D205" s="21"/>
      <c r="E205" s="253"/>
      <c r="F205" s="185"/>
      <c r="G205" s="259"/>
      <c r="H205" s="259"/>
      <c r="I205" s="29"/>
      <c r="J205" s="29"/>
      <c r="K205" s="29"/>
      <c r="L205" s="29"/>
      <c r="M205" s="29"/>
      <c r="N205" s="29"/>
      <c r="O205" s="90"/>
      <c r="R205" s="229"/>
      <c r="S205" s="431"/>
    </row>
    <row r="206" spans="2:19" s="45" customFormat="1" ht="15">
      <c r="B206" s="45">
        <v>103</v>
      </c>
      <c r="C206" s="50"/>
      <c r="D206" s="51"/>
      <c r="E206" s="284"/>
      <c r="F206" s="184"/>
      <c r="G206" s="261"/>
      <c r="H206" s="259"/>
      <c r="I206" s="53"/>
      <c r="J206" s="53"/>
      <c r="K206" s="53"/>
      <c r="L206" s="53"/>
      <c r="M206" s="53"/>
      <c r="N206" s="53"/>
      <c r="O206" s="120"/>
      <c r="R206" s="229"/>
      <c r="S206" s="431"/>
    </row>
    <row r="207" spans="3:19" s="45" customFormat="1" ht="15">
      <c r="C207" s="19"/>
      <c r="D207" s="21"/>
      <c r="E207" s="246"/>
      <c r="F207" s="185"/>
      <c r="G207" s="260"/>
      <c r="H207" s="260"/>
      <c r="I207" s="29"/>
      <c r="J207" s="29"/>
      <c r="K207" s="29"/>
      <c r="L207" s="29"/>
      <c r="M207" s="29"/>
      <c r="N207" s="29"/>
      <c r="O207" s="90"/>
      <c r="R207" s="229"/>
      <c r="S207" s="431"/>
    </row>
    <row r="208" spans="3:19" s="45" customFormat="1" ht="15">
      <c r="C208" s="19"/>
      <c r="D208" s="21"/>
      <c r="E208" s="246"/>
      <c r="F208" s="21"/>
      <c r="G208" s="260"/>
      <c r="H208" s="260"/>
      <c r="I208" s="29"/>
      <c r="J208" s="29"/>
      <c r="K208" s="29"/>
      <c r="L208" s="29"/>
      <c r="M208" s="29"/>
      <c r="N208" s="29"/>
      <c r="O208" s="65"/>
      <c r="R208" s="229"/>
      <c r="S208" s="431"/>
    </row>
    <row r="209" spans="2:19" s="45" customFormat="1" ht="15">
      <c r="B209" s="45">
        <v>104</v>
      </c>
      <c r="C209" s="19"/>
      <c r="D209" s="21"/>
      <c r="E209" s="253"/>
      <c r="F209" s="18"/>
      <c r="G209" s="259"/>
      <c r="H209" s="259"/>
      <c r="I209" s="29"/>
      <c r="J209" s="29"/>
      <c r="K209" s="29"/>
      <c r="L209" s="29"/>
      <c r="M209" s="29"/>
      <c r="N209" s="29"/>
      <c r="O209" s="65"/>
      <c r="R209" s="229"/>
      <c r="S209" s="431"/>
    </row>
    <row r="210" spans="2:19" s="45" customFormat="1" ht="15">
      <c r="B210" s="45">
        <v>105</v>
      </c>
      <c r="C210" s="19"/>
      <c r="D210" s="21"/>
      <c r="E210" s="253"/>
      <c r="F210" s="18"/>
      <c r="G210" s="259"/>
      <c r="H210" s="259"/>
      <c r="I210" s="29"/>
      <c r="J210" s="29"/>
      <c r="K210" s="29"/>
      <c r="L210" s="29"/>
      <c r="M210" s="29"/>
      <c r="N210" s="29"/>
      <c r="O210" s="65"/>
      <c r="R210" s="229"/>
      <c r="S210" s="431"/>
    </row>
    <row r="211" spans="3:19" s="99" customFormat="1" ht="15">
      <c r="C211" s="19"/>
      <c r="D211" s="21"/>
      <c r="E211" s="246"/>
      <c r="F211" s="21"/>
      <c r="G211" s="260"/>
      <c r="H211" s="260"/>
      <c r="I211" s="29"/>
      <c r="J211" s="29"/>
      <c r="K211" s="29"/>
      <c r="L211" s="29"/>
      <c r="M211" s="196"/>
      <c r="N211" s="196"/>
      <c r="O211" s="65"/>
      <c r="P211" s="45"/>
      <c r="Q211" s="45"/>
      <c r="R211" s="229"/>
      <c r="S211" s="431"/>
    </row>
    <row r="212" spans="3:19" s="99" customFormat="1" ht="15">
      <c r="C212" s="19"/>
      <c r="D212" s="21"/>
      <c r="E212" s="246"/>
      <c r="F212" s="21"/>
      <c r="G212" s="260"/>
      <c r="H212" s="260"/>
      <c r="I212" s="29"/>
      <c r="J212" s="29"/>
      <c r="K212" s="29"/>
      <c r="L212" s="29"/>
      <c r="M212" s="196"/>
      <c r="N212" s="196"/>
      <c r="O212" s="65"/>
      <c r="P212" s="45"/>
      <c r="Q212" s="45"/>
      <c r="R212" s="229"/>
      <c r="S212" s="431"/>
    </row>
    <row r="213" spans="2:19" s="45" customFormat="1" ht="15">
      <c r="B213" s="45">
        <v>106</v>
      </c>
      <c r="C213" s="19"/>
      <c r="D213" s="21"/>
      <c r="E213" s="253"/>
      <c r="F213" s="185"/>
      <c r="G213" s="259"/>
      <c r="H213" s="259"/>
      <c r="I213" s="29"/>
      <c r="J213" s="29"/>
      <c r="K213" s="29"/>
      <c r="L213" s="29"/>
      <c r="M213" s="196"/>
      <c r="N213" s="196"/>
      <c r="O213" s="87"/>
      <c r="R213" s="229"/>
      <c r="S213" s="431"/>
    </row>
    <row r="214" spans="2:19" s="45" customFormat="1" ht="15">
      <c r="B214" s="45">
        <v>107</v>
      </c>
      <c r="C214" s="34"/>
      <c r="D214" s="46"/>
      <c r="E214" s="281"/>
      <c r="F214" s="46"/>
      <c r="G214" s="258"/>
      <c r="H214" s="258"/>
      <c r="I214" s="35"/>
      <c r="J214" s="35"/>
      <c r="K214" s="35"/>
      <c r="L214" s="35"/>
      <c r="M214" s="197"/>
      <c r="N214" s="197"/>
      <c r="O214" s="89"/>
      <c r="R214" s="229"/>
      <c r="S214" s="431"/>
    </row>
    <row r="215" spans="2:19" s="45" customFormat="1" ht="15">
      <c r="B215" s="45">
        <v>108</v>
      </c>
      <c r="C215" s="19"/>
      <c r="D215" s="21"/>
      <c r="E215" s="246"/>
      <c r="F215" s="21"/>
      <c r="G215" s="260"/>
      <c r="H215" s="260"/>
      <c r="I215" s="29"/>
      <c r="J215" s="29"/>
      <c r="K215" s="29"/>
      <c r="L215" s="29"/>
      <c r="M215" s="29"/>
      <c r="N215" s="29"/>
      <c r="O215" s="122"/>
      <c r="P215" s="104"/>
      <c r="Q215" s="104"/>
      <c r="R215" s="230"/>
      <c r="S215" s="430"/>
    </row>
    <row r="216" spans="3:19" s="45" customFormat="1" ht="15">
      <c r="C216" s="19"/>
      <c r="D216" s="21"/>
      <c r="E216" s="246"/>
      <c r="F216" s="21"/>
      <c r="G216" s="260"/>
      <c r="H216" s="260"/>
      <c r="I216" s="29"/>
      <c r="J216" s="29"/>
      <c r="K216" s="29"/>
      <c r="L216" s="29"/>
      <c r="M216" s="29"/>
      <c r="N216" s="29"/>
      <c r="O216" s="122"/>
      <c r="P216" s="104"/>
      <c r="Q216" s="104"/>
      <c r="R216" s="230"/>
      <c r="S216" s="430"/>
    </row>
    <row r="217" spans="3:19" s="45" customFormat="1" ht="15.75" thickBot="1">
      <c r="C217" s="50"/>
      <c r="D217" s="51"/>
      <c r="E217" s="284"/>
      <c r="F217" s="187"/>
      <c r="G217" s="261"/>
      <c r="H217" s="261"/>
      <c r="I217" s="53"/>
      <c r="J217" s="53"/>
      <c r="K217" s="53"/>
      <c r="L217" s="53"/>
      <c r="M217" s="200"/>
      <c r="N217" s="200"/>
      <c r="O217" s="119"/>
      <c r="R217" s="229"/>
      <c r="S217" s="431"/>
    </row>
    <row r="218" spans="2:19" s="45" customFormat="1" ht="15.75" thickBot="1">
      <c r="B218" s="45">
        <v>109</v>
      </c>
      <c r="C218" s="48"/>
      <c r="D218" s="182"/>
      <c r="E218" s="286"/>
      <c r="F218" s="182"/>
      <c r="G218" s="263"/>
      <c r="H218" s="263"/>
      <c r="I218" s="49"/>
      <c r="J218" s="49"/>
      <c r="K218" s="49"/>
      <c r="L218" s="49"/>
      <c r="M218" s="201"/>
      <c r="N218" s="201"/>
      <c r="O218" s="118"/>
      <c r="R218" s="229"/>
      <c r="S218" s="431"/>
    </row>
    <row r="219" spans="3:19" s="45" customFormat="1" ht="15.75" thickBot="1">
      <c r="C219" s="55"/>
      <c r="D219" s="212"/>
      <c r="E219" s="290"/>
      <c r="F219" s="190"/>
      <c r="G219" s="267"/>
      <c r="H219" s="267"/>
      <c r="I219" s="56"/>
      <c r="J219" s="56"/>
      <c r="K219" s="56"/>
      <c r="L219" s="56"/>
      <c r="M219" s="56"/>
      <c r="N219" s="56"/>
      <c r="O219" s="125"/>
      <c r="R219" s="229"/>
      <c r="S219" s="431"/>
    </row>
    <row r="220" spans="3:19" s="45" customFormat="1" ht="15.75" thickBot="1">
      <c r="C220" s="55"/>
      <c r="D220" s="212"/>
      <c r="E220" s="290"/>
      <c r="F220" s="18"/>
      <c r="G220" s="267"/>
      <c r="H220" s="267"/>
      <c r="I220" s="56"/>
      <c r="J220" s="56"/>
      <c r="K220" s="56"/>
      <c r="L220" s="56"/>
      <c r="M220" s="202"/>
      <c r="N220" s="202"/>
      <c r="O220" s="124"/>
      <c r="R220" s="229"/>
      <c r="S220" s="431"/>
    </row>
    <row r="221" spans="2:19" s="45" customFormat="1" ht="15.75" thickBot="1">
      <c r="B221" s="45">
        <v>110</v>
      </c>
      <c r="C221" s="55"/>
      <c r="D221" s="212"/>
      <c r="E221" s="290"/>
      <c r="F221" s="95"/>
      <c r="G221" s="267"/>
      <c r="H221" s="267"/>
      <c r="I221" s="56"/>
      <c r="J221" s="56"/>
      <c r="K221" s="56"/>
      <c r="L221" s="56"/>
      <c r="M221" s="202"/>
      <c r="N221" s="202"/>
      <c r="O221" s="124"/>
      <c r="R221" s="229"/>
      <c r="S221" s="431"/>
    </row>
    <row r="222" spans="2:19" s="43" customFormat="1" ht="15.75" thickBot="1">
      <c r="B222" s="45">
        <v>111</v>
      </c>
      <c r="C222" s="55"/>
      <c r="D222" s="213"/>
      <c r="E222" s="291"/>
      <c r="F222" s="191"/>
      <c r="G222" s="268"/>
      <c r="H222" s="268"/>
      <c r="I222" s="109"/>
      <c r="J222" s="109"/>
      <c r="K222" s="109"/>
      <c r="L222" s="109"/>
      <c r="M222" s="203"/>
      <c r="N222" s="203"/>
      <c r="O222" s="132"/>
      <c r="P222" s="45"/>
      <c r="Q222" s="45"/>
      <c r="R222" s="229"/>
      <c r="S222" s="431"/>
    </row>
    <row r="223" spans="2:19" s="43" customFormat="1" ht="15.75" thickBot="1">
      <c r="B223" s="45">
        <v>112</v>
      </c>
      <c r="C223" s="55"/>
      <c r="D223" s="213"/>
      <c r="E223" s="246"/>
      <c r="F223" s="21"/>
      <c r="G223" s="269"/>
      <c r="H223" s="269"/>
      <c r="I223" s="109"/>
      <c r="J223" s="109"/>
      <c r="K223" s="109"/>
      <c r="L223" s="109"/>
      <c r="M223" s="57"/>
      <c r="N223" s="57"/>
      <c r="O223" s="65"/>
      <c r="P223" s="45"/>
      <c r="Q223" s="45"/>
      <c r="R223" s="229"/>
      <c r="S223" s="431"/>
    </row>
    <row r="224" spans="2:19" s="45" customFormat="1" ht="15">
      <c r="B224" s="45">
        <v>113</v>
      </c>
      <c r="C224" s="58"/>
      <c r="D224" s="33"/>
      <c r="E224" s="246"/>
      <c r="F224" s="21"/>
      <c r="G224" s="264"/>
      <c r="H224" s="264"/>
      <c r="I224" s="57"/>
      <c r="J224" s="57"/>
      <c r="K224" s="57"/>
      <c r="L224" s="57"/>
      <c r="M224" s="57"/>
      <c r="N224" s="57"/>
      <c r="O224" s="65"/>
      <c r="R224" s="229"/>
      <c r="S224" s="431"/>
    </row>
    <row r="225" spans="2:19" s="45" customFormat="1" ht="15">
      <c r="B225" s="45">
        <v>114</v>
      </c>
      <c r="C225" s="50"/>
      <c r="D225" s="51"/>
      <c r="E225" s="287"/>
      <c r="F225" s="51"/>
      <c r="G225" s="270"/>
      <c r="H225" s="270"/>
      <c r="I225" s="53"/>
      <c r="J225" s="53"/>
      <c r="K225" s="53"/>
      <c r="L225" s="53"/>
      <c r="M225" s="53"/>
      <c r="N225" s="53"/>
      <c r="O225" s="120"/>
      <c r="R225" s="229"/>
      <c r="S225" s="431"/>
    </row>
    <row r="226" spans="2:19" s="45" customFormat="1" ht="15">
      <c r="B226" s="45">
        <v>115</v>
      </c>
      <c r="C226" s="29"/>
      <c r="D226" s="51"/>
      <c r="E226" s="246"/>
      <c r="F226" s="185"/>
      <c r="G226" s="260"/>
      <c r="H226" s="260"/>
      <c r="I226" s="53"/>
      <c r="J226" s="53"/>
      <c r="K226" s="53"/>
      <c r="L226" s="53"/>
      <c r="M226" s="53"/>
      <c r="N226" s="53"/>
      <c r="O226" s="90"/>
      <c r="P226" s="43"/>
      <c r="Q226" s="43"/>
      <c r="R226" s="231"/>
      <c r="S226" s="429"/>
    </row>
    <row r="227" spans="2:19" s="45" customFormat="1" ht="15.75" thickBot="1">
      <c r="B227" s="45">
        <v>116</v>
      </c>
      <c r="C227" s="29"/>
      <c r="D227" s="51"/>
      <c r="E227" s="246"/>
      <c r="F227" s="21"/>
      <c r="G227" s="260"/>
      <c r="H227" s="260"/>
      <c r="I227" s="53"/>
      <c r="J227" s="53"/>
      <c r="K227" s="53"/>
      <c r="L227" s="53"/>
      <c r="M227" s="53"/>
      <c r="N227" s="53"/>
      <c r="O227" s="65"/>
      <c r="P227" s="43"/>
      <c r="Q227" s="43"/>
      <c r="R227" s="231"/>
      <c r="S227" s="429"/>
    </row>
    <row r="228" spans="2:19" s="45" customFormat="1" ht="15.75" thickBot="1">
      <c r="B228" s="45">
        <v>117</v>
      </c>
      <c r="C228" s="55"/>
      <c r="D228" s="212"/>
      <c r="E228" s="290"/>
      <c r="F228" s="192"/>
      <c r="G228" s="267"/>
      <c r="H228" s="267"/>
      <c r="I228" s="56"/>
      <c r="J228" s="56"/>
      <c r="K228" s="56"/>
      <c r="L228" s="56"/>
      <c r="M228" s="56"/>
      <c r="N228" s="56"/>
      <c r="O228" s="124"/>
      <c r="R228" s="229"/>
      <c r="S228" s="431"/>
    </row>
    <row r="229" spans="2:19" s="45" customFormat="1" ht="15">
      <c r="B229" s="45">
        <v>118</v>
      </c>
      <c r="C229" s="50"/>
      <c r="D229" s="51"/>
      <c r="E229" s="284"/>
      <c r="F229" s="52"/>
      <c r="G229" s="261"/>
      <c r="H229" s="261"/>
      <c r="I229" s="53"/>
      <c r="J229" s="53"/>
      <c r="K229" s="53"/>
      <c r="L229" s="53"/>
      <c r="M229" s="53"/>
      <c r="N229" s="53"/>
      <c r="O229" s="120"/>
      <c r="R229" s="229"/>
      <c r="S229" s="431"/>
    </row>
    <row r="230" spans="3:19" s="45" customFormat="1" ht="15">
      <c r="C230" s="19"/>
      <c r="D230" s="21"/>
      <c r="E230" s="253"/>
      <c r="F230" s="185"/>
      <c r="G230" s="259"/>
      <c r="H230" s="259"/>
      <c r="I230" s="29"/>
      <c r="J230" s="29"/>
      <c r="K230" s="29"/>
      <c r="L230" s="29"/>
      <c r="M230" s="196"/>
      <c r="N230" s="196"/>
      <c r="O230" s="65"/>
      <c r="R230" s="229"/>
      <c r="S230" s="431"/>
    </row>
    <row r="231" spans="3:19" s="45" customFormat="1" ht="15">
      <c r="C231" s="19"/>
      <c r="D231" s="21"/>
      <c r="E231" s="253"/>
      <c r="F231" s="18"/>
      <c r="G231" s="259"/>
      <c r="H231" s="259"/>
      <c r="I231" s="29"/>
      <c r="J231" s="29"/>
      <c r="K231" s="29"/>
      <c r="L231" s="29"/>
      <c r="M231" s="196"/>
      <c r="N231" s="196"/>
      <c r="O231" s="65"/>
      <c r="R231" s="229"/>
      <c r="S231" s="431"/>
    </row>
    <row r="232" spans="2:19" s="45" customFormat="1" ht="15">
      <c r="B232" s="45">
        <v>119</v>
      </c>
      <c r="C232" s="19"/>
      <c r="D232" s="21"/>
      <c r="E232" s="253"/>
      <c r="F232" s="185"/>
      <c r="G232" s="259"/>
      <c r="H232" s="259"/>
      <c r="I232" s="29"/>
      <c r="J232" s="29"/>
      <c r="K232" s="29"/>
      <c r="L232" s="29"/>
      <c r="M232" s="196"/>
      <c r="N232" s="196"/>
      <c r="O232" s="65"/>
      <c r="R232" s="229"/>
      <c r="S232" s="431"/>
    </row>
    <row r="233" spans="2:19" s="43" customFormat="1" ht="15">
      <c r="B233" s="45">
        <v>120</v>
      </c>
      <c r="C233" s="19"/>
      <c r="D233" s="21"/>
      <c r="E233" s="253"/>
      <c r="F233" s="185"/>
      <c r="G233" s="259"/>
      <c r="H233" s="259"/>
      <c r="I233" s="29"/>
      <c r="J233" s="29"/>
      <c r="K233" s="29"/>
      <c r="L233" s="29"/>
      <c r="M233" s="196"/>
      <c r="N233" s="196"/>
      <c r="O233" s="65"/>
      <c r="P233" s="45"/>
      <c r="Q233" s="45"/>
      <c r="R233" s="229"/>
      <c r="S233" s="431"/>
    </row>
    <row r="234" spans="2:19" s="43" customFormat="1" ht="15">
      <c r="B234" s="45">
        <v>121</v>
      </c>
      <c r="C234" s="34"/>
      <c r="D234" s="46"/>
      <c r="E234" s="281"/>
      <c r="F234" s="18"/>
      <c r="G234" s="258"/>
      <c r="H234" s="258"/>
      <c r="I234" s="35"/>
      <c r="J234" s="35"/>
      <c r="K234" s="35"/>
      <c r="L234" s="35"/>
      <c r="M234" s="197"/>
      <c r="N234" s="197"/>
      <c r="O234" s="88"/>
      <c r="P234" s="45"/>
      <c r="Q234" s="45"/>
      <c r="R234" s="229"/>
      <c r="S234" s="431"/>
    </row>
    <row r="235" spans="1:19" s="98" customFormat="1" ht="15">
      <c r="A235" s="103"/>
      <c r="B235" s="104"/>
      <c r="C235" s="34"/>
      <c r="D235" s="46"/>
      <c r="E235" s="281"/>
      <c r="F235" s="193"/>
      <c r="G235" s="258"/>
      <c r="H235" s="258"/>
      <c r="I235" s="35"/>
      <c r="J235" s="35"/>
      <c r="K235" s="35"/>
      <c r="L235" s="35"/>
      <c r="M235" s="197"/>
      <c r="N235" s="197"/>
      <c r="O235" s="88"/>
      <c r="P235" s="45"/>
      <c r="Q235" s="45"/>
      <c r="R235" s="229"/>
      <c r="S235" s="431"/>
    </row>
    <row r="236" spans="1:19" s="98" customFormat="1" ht="15.75" thickBot="1">
      <c r="A236" s="103"/>
      <c r="B236" s="104"/>
      <c r="C236" s="48"/>
      <c r="D236" s="182"/>
      <c r="E236" s="286"/>
      <c r="F236" s="96"/>
      <c r="G236" s="263"/>
      <c r="H236" s="263"/>
      <c r="I236" s="49"/>
      <c r="J236" s="49"/>
      <c r="K236" s="49"/>
      <c r="L236" s="49"/>
      <c r="M236" s="201"/>
      <c r="N236" s="201"/>
      <c r="O236" s="121"/>
      <c r="P236" s="45"/>
      <c r="Q236" s="45"/>
      <c r="R236" s="229"/>
      <c r="S236" s="431"/>
    </row>
    <row r="237" spans="2:19" s="45" customFormat="1" ht="15">
      <c r="B237" s="45">
        <v>122</v>
      </c>
      <c r="C237" s="19"/>
      <c r="D237" s="51"/>
      <c r="E237" s="253"/>
      <c r="F237" s="18"/>
      <c r="G237" s="259"/>
      <c r="H237" s="259"/>
      <c r="I237" s="53"/>
      <c r="J237" s="53"/>
      <c r="K237" s="53"/>
      <c r="L237" s="53"/>
      <c r="M237" s="53"/>
      <c r="N237" s="53"/>
      <c r="O237" s="65"/>
      <c r="P237" s="43"/>
      <c r="Q237" s="43"/>
      <c r="R237" s="231"/>
      <c r="S237" s="429"/>
    </row>
    <row r="238" spans="2:19" s="45" customFormat="1" ht="15">
      <c r="B238" s="45">
        <v>123</v>
      </c>
      <c r="C238" s="34"/>
      <c r="D238" s="33"/>
      <c r="E238" s="281"/>
      <c r="F238" s="27"/>
      <c r="G238" s="258"/>
      <c r="H238" s="258"/>
      <c r="I238" s="57"/>
      <c r="J238" s="57"/>
      <c r="K238" s="57"/>
      <c r="L238" s="57"/>
      <c r="M238" s="57"/>
      <c r="N238" s="57"/>
      <c r="O238" s="88"/>
      <c r="P238" s="43"/>
      <c r="Q238" s="43"/>
      <c r="R238" s="231"/>
      <c r="S238" s="429"/>
    </row>
    <row r="239" spans="2:19" s="45" customFormat="1" ht="15">
      <c r="B239" s="45">
        <v>124</v>
      </c>
      <c r="C239" s="113"/>
      <c r="D239" s="21"/>
      <c r="E239" s="253"/>
      <c r="F239" s="185"/>
      <c r="G239" s="260"/>
      <c r="H239" s="259"/>
      <c r="I239" s="29"/>
      <c r="J239" s="29"/>
      <c r="K239" s="29"/>
      <c r="L239" s="29"/>
      <c r="M239" s="29"/>
      <c r="N239" s="29"/>
      <c r="O239" s="65"/>
      <c r="P239" s="98"/>
      <c r="Q239" s="98"/>
      <c r="R239" s="254"/>
      <c r="S239" s="428"/>
    </row>
    <row r="240" spans="1:19" s="99" customFormat="1" ht="15">
      <c r="A240" s="104"/>
      <c r="B240" s="104"/>
      <c r="C240" s="113"/>
      <c r="D240" s="21"/>
      <c r="E240" s="253"/>
      <c r="F240" s="18"/>
      <c r="G240" s="260"/>
      <c r="H240" s="259"/>
      <c r="I240" s="29"/>
      <c r="J240" s="29"/>
      <c r="K240" s="29"/>
      <c r="L240" s="29"/>
      <c r="M240" s="29"/>
      <c r="N240" s="29"/>
      <c r="O240" s="65"/>
      <c r="P240" s="98"/>
      <c r="Q240" s="98"/>
      <c r="R240" s="254"/>
      <c r="S240" s="428"/>
    </row>
    <row r="241" spans="1:19" s="99" customFormat="1" ht="15.75" thickBot="1">
      <c r="A241" s="104"/>
      <c r="B241" s="104"/>
      <c r="C241" s="100"/>
      <c r="D241" s="186"/>
      <c r="E241" s="285"/>
      <c r="F241" s="194"/>
      <c r="G241" s="271"/>
      <c r="H241" s="271"/>
      <c r="I241" s="101"/>
      <c r="J241" s="101"/>
      <c r="K241" s="101"/>
      <c r="L241" s="101"/>
      <c r="M241" s="101"/>
      <c r="N241" s="101"/>
      <c r="O241" s="123"/>
      <c r="P241" s="45"/>
      <c r="Q241" s="45"/>
      <c r="R241" s="229"/>
      <c r="S241" s="431"/>
    </row>
    <row r="242" spans="1:19" s="99" customFormat="1" ht="15.75" thickBot="1">
      <c r="A242" s="104"/>
      <c r="B242" s="104">
        <v>125</v>
      </c>
      <c r="C242" s="55"/>
      <c r="D242" s="51"/>
      <c r="E242" s="290"/>
      <c r="F242" s="93"/>
      <c r="G242" s="272"/>
      <c r="H242" s="272"/>
      <c r="I242" s="53"/>
      <c r="J242" s="53"/>
      <c r="K242" s="53"/>
      <c r="L242" s="53"/>
      <c r="M242" s="57"/>
      <c r="N242" s="57"/>
      <c r="O242" s="124"/>
      <c r="P242" s="45"/>
      <c r="Q242" s="45"/>
      <c r="R242" s="229"/>
      <c r="S242" s="431"/>
    </row>
    <row r="243" spans="1:19" s="99" customFormat="1" ht="15">
      <c r="A243" s="104"/>
      <c r="B243" s="104"/>
      <c r="C243" s="34"/>
      <c r="D243" s="46"/>
      <c r="E243" s="281"/>
      <c r="F243" s="195"/>
      <c r="G243" s="258"/>
      <c r="H243" s="258"/>
      <c r="I243" s="35"/>
      <c r="J243" s="35"/>
      <c r="K243" s="35"/>
      <c r="L243" s="35"/>
      <c r="M243" s="197"/>
      <c r="N243" s="197"/>
      <c r="O243" s="88"/>
      <c r="P243" s="45"/>
      <c r="Q243" s="45"/>
      <c r="R243" s="229"/>
      <c r="S243" s="431"/>
    </row>
    <row r="244" spans="1:19" s="99" customFormat="1" ht="15">
      <c r="A244" s="104"/>
      <c r="B244" s="104"/>
      <c r="C244" s="19"/>
      <c r="D244" s="21"/>
      <c r="E244" s="253"/>
      <c r="F244" s="18"/>
      <c r="G244" s="259"/>
      <c r="H244" s="259"/>
      <c r="I244" s="29"/>
      <c r="J244" s="29"/>
      <c r="K244" s="29"/>
      <c r="L244" s="29"/>
      <c r="M244" s="29"/>
      <c r="N244" s="29"/>
      <c r="O244" s="65"/>
      <c r="R244" s="226"/>
      <c r="S244" s="430"/>
    </row>
    <row r="245" spans="1:19" s="99" customFormat="1" ht="15">
      <c r="A245" s="104"/>
      <c r="B245" s="104"/>
      <c r="C245" s="19"/>
      <c r="D245" s="21"/>
      <c r="E245" s="253"/>
      <c r="F245" s="18"/>
      <c r="G245" s="259"/>
      <c r="H245" s="259"/>
      <c r="I245" s="29"/>
      <c r="J245" s="29"/>
      <c r="K245" s="29"/>
      <c r="L245" s="29"/>
      <c r="M245" s="29"/>
      <c r="N245" s="29"/>
      <c r="O245" s="65"/>
      <c r="R245" s="226"/>
      <c r="S245" s="430"/>
    </row>
    <row r="246" spans="1:19" s="99" customFormat="1" ht="15">
      <c r="A246" s="104"/>
      <c r="B246" s="104">
        <v>126</v>
      </c>
      <c r="C246" s="19"/>
      <c r="D246" s="21"/>
      <c r="E246" s="253"/>
      <c r="F246" s="18"/>
      <c r="G246" s="259"/>
      <c r="H246" s="259"/>
      <c r="I246" s="29"/>
      <c r="J246" s="29"/>
      <c r="K246" s="29"/>
      <c r="L246" s="29"/>
      <c r="M246" s="29"/>
      <c r="N246" s="29"/>
      <c r="O246" s="65"/>
      <c r="R246" s="226"/>
      <c r="S246" s="430"/>
    </row>
    <row r="247" spans="1:19" s="99" customFormat="1" ht="15">
      <c r="A247" s="104"/>
      <c r="B247" s="104"/>
      <c r="C247" s="19"/>
      <c r="D247" s="21"/>
      <c r="E247" s="253"/>
      <c r="F247" s="185"/>
      <c r="G247" s="259"/>
      <c r="H247" s="259"/>
      <c r="I247" s="29"/>
      <c r="J247" s="29"/>
      <c r="K247" s="29"/>
      <c r="L247" s="29"/>
      <c r="M247" s="29"/>
      <c r="N247" s="29"/>
      <c r="O247" s="65"/>
      <c r="R247" s="226"/>
      <c r="S247" s="430"/>
    </row>
    <row r="248" spans="1:19" s="99" customFormat="1" ht="15">
      <c r="A248" s="104"/>
      <c r="B248" s="104"/>
      <c r="C248" s="19"/>
      <c r="D248" s="21"/>
      <c r="E248" s="253"/>
      <c r="F248" s="18"/>
      <c r="G248" s="259"/>
      <c r="H248" s="259"/>
      <c r="I248" s="29"/>
      <c r="J248" s="29"/>
      <c r="K248" s="29"/>
      <c r="L248" s="29"/>
      <c r="M248" s="29"/>
      <c r="N248" s="29"/>
      <c r="O248" s="65"/>
      <c r="R248" s="226"/>
      <c r="S248" s="430"/>
    </row>
    <row r="249" spans="1:19" s="45" customFormat="1" ht="15">
      <c r="A249" s="104"/>
      <c r="B249" s="104">
        <v>127</v>
      </c>
      <c r="C249" s="19"/>
      <c r="D249" s="21"/>
      <c r="E249" s="253"/>
      <c r="F249" s="185"/>
      <c r="G249" s="259"/>
      <c r="H249" s="259"/>
      <c r="I249" s="29"/>
      <c r="J249" s="29"/>
      <c r="K249" s="29"/>
      <c r="L249" s="29"/>
      <c r="M249" s="29"/>
      <c r="N249" s="29"/>
      <c r="O249" s="65"/>
      <c r="P249" s="99"/>
      <c r="Q249" s="99"/>
      <c r="R249" s="226"/>
      <c r="S249" s="430"/>
    </row>
    <row r="250" spans="1:19" s="45" customFormat="1" ht="15">
      <c r="A250" s="104"/>
      <c r="B250" s="104"/>
      <c r="C250" s="19"/>
      <c r="D250" s="21"/>
      <c r="E250" s="253"/>
      <c r="F250" s="18"/>
      <c r="G250" s="259"/>
      <c r="H250" s="259"/>
      <c r="I250" s="29"/>
      <c r="J250" s="29"/>
      <c r="K250" s="29"/>
      <c r="L250" s="29"/>
      <c r="M250" s="29"/>
      <c r="N250" s="29"/>
      <c r="O250" s="65"/>
      <c r="P250" s="99"/>
      <c r="Q250" s="99"/>
      <c r="R250" s="226"/>
      <c r="S250" s="430"/>
    </row>
    <row r="251" spans="1:19" s="45" customFormat="1" ht="15">
      <c r="A251" s="104"/>
      <c r="B251" s="104">
        <v>128</v>
      </c>
      <c r="C251" s="19"/>
      <c r="D251" s="21"/>
      <c r="E251" s="253"/>
      <c r="F251" s="21"/>
      <c r="G251" s="259"/>
      <c r="H251" s="259"/>
      <c r="I251" s="29"/>
      <c r="J251" s="29"/>
      <c r="K251" s="29"/>
      <c r="L251" s="29"/>
      <c r="M251" s="29"/>
      <c r="N251" s="29"/>
      <c r="O251" s="86"/>
      <c r="P251" s="99"/>
      <c r="Q251" s="99"/>
      <c r="R251" s="226"/>
      <c r="S251" s="430"/>
    </row>
    <row r="252" spans="1:19" s="45" customFormat="1" ht="15">
      <c r="A252" s="104"/>
      <c r="B252" s="104"/>
      <c r="C252" s="19"/>
      <c r="D252" s="21"/>
      <c r="E252" s="253"/>
      <c r="F252" s="185"/>
      <c r="G252" s="259"/>
      <c r="H252" s="259"/>
      <c r="I252" s="29"/>
      <c r="J252" s="29"/>
      <c r="K252" s="29"/>
      <c r="L252" s="29"/>
      <c r="M252" s="29"/>
      <c r="N252" s="29"/>
      <c r="O252" s="65"/>
      <c r="P252" s="99"/>
      <c r="Q252" s="99"/>
      <c r="R252" s="226"/>
      <c r="S252" s="430"/>
    </row>
    <row r="253" spans="2:19" s="43" customFormat="1" ht="15">
      <c r="B253" s="45"/>
      <c r="C253" s="19"/>
      <c r="D253" s="33"/>
      <c r="E253" s="284"/>
      <c r="F253" s="52"/>
      <c r="G253" s="261"/>
      <c r="H253" s="261"/>
      <c r="I253" s="57"/>
      <c r="J253" s="57"/>
      <c r="K253" s="57"/>
      <c r="L253" s="57"/>
      <c r="M253" s="57"/>
      <c r="N253" s="57"/>
      <c r="O253" s="65"/>
      <c r="P253" s="45"/>
      <c r="Q253" s="45"/>
      <c r="R253" s="229"/>
      <c r="S253" s="431"/>
    </row>
    <row r="254" spans="1:19" ht="15">
      <c r="A254" s="112"/>
      <c r="B254" s="112"/>
      <c r="C254" s="19"/>
      <c r="D254" s="46"/>
      <c r="E254" s="281"/>
      <c r="F254" s="27"/>
      <c r="G254" s="262"/>
      <c r="H254" s="262"/>
      <c r="I254" s="35"/>
      <c r="J254" s="35"/>
      <c r="K254" s="35"/>
      <c r="L254" s="35"/>
      <c r="M254" s="35"/>
      <c r="N254" s="35"/>
      <c r="O254" s="86"/>
      <c r="P254" s="45"/>
      <c r="Q254" s="45"/>
      <c r="R254" s="229"/>
      <c r="S254" s="431"/>
    </row>
    <row r="255" spans="1:232" ht="15">
      <c r="A255" s="127" t="s">
        <v>36</v>
      </c>
      <c r="B255" s="128" t="s">
        <v>36</v>
      </c>
      <c r="C255" s="19"/>
      <c r="D255" s="46"/>
      <c r="E255" s="281"/>
      <c r="F255" s="188"/>
      <c r="G255" s="258"/>
      <c r="H255" s="258"/>
      <c r="I255" s="35"/>
      <c r="J255" s="35"/>
      <c r="K255" s="35"/>
      <c r="L255" s="35"/>
      <c r="M255" s="35"/>
      <c r="N255" s="35"/>
      <c r="O255" s="88"/>
      <c r="P255" s="45"/>
      <c r="Q255" s="45"/>
      <c r="R255" s="229"/>
      <c r="S255" s="431"/>
      <c r="T255" s="127"/>
      <c r="U255" s="128"/>
      <c r="V255" s="127"/>
      <c r="W255" s="128"/>
      <c r="X255" s="127"/>
      <c r="Y255" s="128"/>
      <c r="Z255" s="127"/>
      <c r="AA255" s="128"/>
      <c r="AB255" s="127"/>
      <c r="AC255" s="128"/>
      <c r="AD255" s="127"/>
      <c r="AE255" s="128"/>
      <c r="AF255" s="127"/>
      <c r="AG255" s="128"/>
      <c r="AH255" s="127"/>
      <c r="AI255" s="128"/>
      <c r="AJ255" s="127"/>
      <c r="AK255" s="128"/>
      <c r="AL255" s="127"/>
      <c r="AM255" s="128"/>
      <c r="AN255" s="127"/>
      <c r="AO255" s="128"/>
      <c r="AP255" s="127"/>
      <c r="AQ255" s="128"/>
      <c r="AR255" s="127"/>
      <c r="AS255" s="128"/>
      <c r="AT255" s="127"/>
      <c r="AU255" s="128"/>
      <c r="AV255" s="127"/>
      <c r="AW255" s="128"/>
      <c r="AX255" s="127"/>
      <c r="AY255" s="128"/>
      <c r="AZ255" s="127"/>
      <c r="BA255" s="128"/>
      <c r="BB255" s="127"/>
      <c r="BC255" s="128"/>
      <c r="BD255" s="127"/>
      <c r="BE255" s="128"/>
      <c r="BF255" s="127"/>
      <c r="BG255" s="128"/>
      <c r="BH255" s="127"/>
      <c r="BI255" s="128"/>
      <c r="BJ255" s="127"/>
      <c r="BK255" s="128"/>
      <c r="BL255" s="127"/>
      <c r="BM255" s="128"/>
      <c r="BN255" s="127"/>
      <c r="BO255" s="128"/>
      <c r="BP255" s="127"/>
      <c r="BQ255" s="128"/>
      <c r="BR255" s="127"/>
      <c r="BS255" s="128"/>
      <c r="BT255" s="127"/>
      <c r="BU255" s="128"/>
      <c r="BV255" s="127"/>
      <c r="BW255" s="128"/>
      <c r="BX255" s="127"/>
      <c r="BY255" s="128"/>
      <c r="BZ255" s="127"/>
      <c r="CA255" s="128"/>
      <c r="CB255" s="127"/>
      <c r="CC255" s="128"/>
      <c r="CD255" s="127"/>
      <c r="CE255" s="129" t="s">
        <v>390</v>
      </c>
      <c r="CF255" s="19" t="s">
        <v>38</v>
      </c>
      <c r="CG255" s="105" t="s">
        <v>390</v>
      </c>
      <c r="CH255" s="19" t="s">
        <v>38</v>
      </c>
      <c r="CI255" s="105" t="s">
        <v>390</v>
      </c>
      <c r="CJ255" s="19" t="s">
        <v>38</v>
      </c>
      <c r="CK255" s="105" t="s">
        <v>390</v>
      </c>
      <c r="CL255" s="19" t="s">
        <v>38</v>
      </c>
      <c r="CM255" s="105" t="s">
        <v>390</v>
      </c>
      <c r="CN255" s="19" t="s">
        <v>38</v>
      </c>
      <c r="CO255" s="105" t="s">
        <v>390</v>
      </c>
      <c r="CP255" s="19" t="s">
        <v>38</v>
      </c>
      <c r="CQ255" s="105" t="s">
        <v>390</v>
      </c>
      <c r="CR255" s="19" t="s">
        <v>38</v>
      </c>
      <c r="CS255" s="105" t="s">
        <v>390</v>
      </c>
      <c r="CT255" s="19" t="s">
        <v>38</v>
      </c>
      <c r="CU255" s="105" t="s">
        <v>390</v>
      </c>
      <c r="CV255" s="19" t="s">
        <v>38</v>
      </c>
      <c r="CW255" s="105" t="s">
        <v>390</v>
      </c>
      <c r="CX255" s="19" t="s">
        <v>38</v>
      </c>
      <c r="CY255" s="105" t="s">
        <v>390</v>
      </c>
      <c r="CZ255" s="19" t="s">
        <v>38</v>
      </c>
      <c r="DA255" s="105" t="s">
        <v>390</v>
      </c>
      <c r="DB255" s="19" t="s">
        <v>38</v>
      </c>
      <c r="DC255" s="105" t="s">
        <v>390</v>
      </c>
      <c r="DD255" s="19" t="s">
        <v>38</v>
      </c>
      <c r="DE255" s="105" t="s">
        <v>390</v>
      </c>
      <c r="DF255" s="19" t="s">
        <v>38</v>
      </c>
      <c r="DG255" s="105" t="s">
        <v>390</v>
      </c>
      <c r="DH255" s="19" t="s">
        <v>38</v>
      </c>
      <c r="DI255" s="105" t="s">
        <v>390</v>
      </c>
      <c r="DJ255" s="19" t="s">
        <v>38</v>
      </c>
      <c r="DK255" s="105" t="s">
        <v>390</v>
      </c>
      <c r="DL255" s="19" t="s">
        <v>38</v>
      </c>
      <c r="DM255" s="105" t="s">
        <v>390</v>
      </c>
      <c r="DN255" s="19" t="s">
        <v>38</v>
      </c>
      <c r="DO255" s="105" t="s">
        <v>390</v>
      </c>
      <c r="DP255" s="19" t="s">
        <v>38</v>
      </c>
      <c r="DQ255" s="105" t="s">
        <v>390</v>
      </c>
      <c r="DR255" s="19" t="s">
        <v>38</v>
      </c>
      <c r="DS255" s="105" t="s">
        <v>390</v>
      </c>
      <c r="DT255" s="19" t="s">
        <v>38</v>
      </c>
      <c r="DU255" s="105" t="s">
        <v>390</v>
      </c>
      <c r="DV255" s="19" t="s">
        <v>38</v>
      </c>
      <c r="DW255" s="105" t="s">
        <v>390</v>
      </c>
      <c r="DX255" s="19" t="s">
        <v>38</v>
      </c>
      <c r="DY255" s="105" t="s">
        <v>390</v>
      </c>
      <c r="DZ255" s="19" t="s">
        <v>38</v>
      </c>
      <c r="EA255" s="105" t="s">
        <v>390</v>
      </c>
      <c r="EB255" s="19" t="s">
        <v>38</v>
      </c>
      <c r="EC255" s="105" t="s">
        <v>390</v>
      </c>
      <c r="ED255" s="19" t="s">
        <v>38</v>
      </c>
      <c r="EE255" s="105" t="s">
        <v>390</v>
      </c>
      <c r="EF255" s="19" t="s">
        <v>38</v>
      </c>
      <c r="EG255" s="105" t="s">
        <v>390</v>
      </c>
      <c r="EH255" s="19" t="s">
        <v>38</v>
      </c>
      <c r="EI255" s="105" t="s">
        <v>390</v>
      </c>
      <c r="EJ255" s="19" t="s">
        <v>38</v>
      </c>
      <c r="EK255" s="105" t="s">
        <v>390</v>
      </c>
      <c r="EL255" s="19" t="s">
        <v>38</v>
      </c>
      <c r="EM255" s="105" t="s">
        <v>390</v>
      </c>
      <c r="EN255" s="19" t="s">
        <v>38</v>
      </c>
      <c r="EO255" s="105" t="s">
        <v>390</v>
      </c>
      <c r="EP255" s="19" t="s">
        <v>38</v>
      </c>
      <c r="EQ255" s="105" t="s">
        <v>390</v>
      </c>
      <c r="ER255" s="19" t="s">
        <v>38</v>
      </c>
      <c r="ES255" s="105" t="s">
        <v>390</v>
      </c>
      <c r="ET255" s="19" t="s">
        <v>38</v>
      </c>
      <c r="EU255" s="105" t="s">
        <v>390</v>
      </c>
      <c r="EV255" s="19" t="s">
        <v>38</v>
      </c>
      <c r="EW255" s="105" t="s">
        <v>390</v>
      </c>
      <c r="EX255" s="19" t="s">
        <v>38</v>
      </c>
      <c r="EY255" s="105" t="s">
        <v>390</v>
      </c>
      <c r="EZ255" s="19" t="s">
        <v>38</v>
      </c>
      <c r="FA255" s="105" t="s">
        <v>390</v>
      </c>
      <c r="FB255" s="19" t="s">
        <v>38</v>
      </c>
      <c r="FC255" s="105" t="s">
        <v>390</v>
      </c>
      <c r="FD255" s="19" t="s">
        <v>38</v>
      </c>
      <c r="FE255" s="105" t="s">
        <v>390</v>
      </c>
      <c r="FF255" s="19" t="s">
        <v>38</v>
      </c>
      <c r="FG255" s="105" t="s">
        <v>390</v>
      </c>
      <c r="FH255" s="19" t="s">
        <v>38</v>
      </c>
      <c r="FI255" s="105" t="s">
        <v>390</v>
      </c>
      <c r="FJ255" s="19" t="s">
        <v>38</v>
      </c>
      <c r="FK255" s="105" t="s">
        <v>390</v>
      </c>
      <c r="FL255" s="19" t="s">
        <v>38</v>
      </c>
      <c r="FM255" s="105" t="s">
        <v>390</v>
      </c>
      <c r="FN255" s="19" t="s">
        <v>38</v>
      </c>
      <c r="FO255" s="105" t="s">
        <v>390</v>
      </c>
      <c r="FP255" s="19" t="s">
        <v>38</v>
      </c>
      <c r="FQ255" s="105" t="s">
        <v>390</v>
      </c>
      <c r="FR255" s="19" t="s">
        <v>38</v>
      </c>
      <c r="FS255" s="105" t="s">
        <v>390</v>
      </c>
      <c r="FT255" s="19" t="s">
        <v>38</v>
      </c>
      <c r="FU255" s="105" t="s">
        <v>390</v>
      </c>
      <c r="FV255" s="19" t="s">
        <v>38</v>
      </c>
      <c r="FW255" s="105" t="s">
        <v>390</v>
      </c>
      <c r="FX255" s="19" t="s">
        <v>38</v>
      </c>
      <c r="FY255" s="105" t="s">
        <v>390</v>
      </c>
      <c r="FZ255" s="19" t="s">
        <v>38</v>
      </c>
      <c r="GA255" s="105" t="s">
        <v>390</v>
      </c>
      <c r="GB255" s="19" t="s">
        <v>38</v>
      </c>
      <c r="GC255" s="105" t="s">
        <v>390</v>
      </c>
      <c r="GD255" s="19" t="s">
        <v>38</v>
      </c>
      <c r="GE255" s="105" t="s">
        <v>390</v>
      </c>
      <c r="GF255" s="19" t="s">
        <v>38</v>
      </c>
      <c r="GG255" s="105" t="s">
        <v>390</v>
      </c>
      <c r="GH255" s="19" t="s">
        <v>38</v>
      </c>
      <c r="GI255" s="105" t="s">
        <v>390</v>
      </c>
      <c r="GJ255" s="19" t="s">
        <v>38</v>
      </c>
      <c r="GK255" s="105" t="s">
        <v>390</v>
      </c>
      <c r="GL255" s="19" t="s">
        <v>38</v>
      </c>
      <c r="GM255" s="105" t="s">
        <v>390</v>
      </c>
      <c r="GN255" s="19" t="s">
        <v>38</v>
      </c>
      <c r="GO255" s="105" t="s">
        <v>390</v>
      </c>
      <c r="GP255" s="19" t="s">
        <v>38</v>
      </c>
      <c r="GQ255" s="105" t="s">
        <v>390</v>
      </c>
      <c r="GR255" s="19" t="s">
        <v>38</v>
      </c>
      <c r="GS255" s="105" t="s">
        <v>390</v>
      </c>
      <c r="GT255" s="19" t="s">
        <v>38</v>
      </c>
      <c r="GU255" s="105" t="s">
        <v>390</v>
      </c>
      <c r="GV255" s="19" t="s">
        <v>38</v>
      </c>
      <c r="GW255" s="105" t="s">
        <v>390</v>
      </c>
      <c r="GX255" s="19" t="s">
        <v>38</v>
      </c>
      <c r="GY255" s="105" t="s">
        <v>390</v>
      </c>
      <c r="GZ255" s="19" t="s">
        <v>38</v>
      </c>
      <c r="HA255" s="105" t="s">
        <v>390</v>
      </c>
      <c r="HB255" s="19" t="s">
        <v>38</v>
      </c>
      <c r="HC255" s="105" t="s">
        <v>390</v>
      </c>
      <c r="HD255" s="19" t="s">
        <v>38</v>
      </c>
      <c r="HE255" s="105" t="s">
        <v>390</v>
      </c>
      <c r="HF255" s="19" t="s">
        <v>38</v>
      </c>
      <c r="HG255" s="105" t="s">
        <v>390</v>
      </c>
      <c r="HH255" s="19" t="s">
        <v>38</v>
      </c>
      <c r="HI255" s="105" t="s">
        <v>390</v>
      </c>
      <c r="HJ255" s="19"/>
      <c r="HK255" s="105"/>
      <c r="HL255" s="19"/>
      <c r="HM255" s="105"/>
      <c r="HN255" s="19"/>
      <c r="HO255" s="105"/>
      <c r="HP255" s="19"/>
      <c r="HQ255" s="105"/>
      <c r="HR255" s="19"/>
      <c r="HS255" s="105"/>
      <c r="HT255" s="19"/>
      <c r="HU255" s="105"/>
      <c r="HV255" s="19"/>
      <c r="HW255" s="105"/>
      <c r="HX255" s="19"/>
    </row>
    <row r="256" spans="1:83" s="1" customFormat="1" ht="15">
      <c r="A256" s="112"/>
      <c r="B256" s="112"/>
      <c r="C256" s="19"/>
      <c r="D256" s="46"/>
      <c r="E256" s="281"/>
      <c r="F256" s="27"/>
      <c r="G256" s="258"/>
      <c r="H256" s="258"/>
      <c r="I256" s="35"/>
      <c r="J256" s="35"/>
      <c r="K256" s="35"/>
      <c r="L256" s="35"/>
      <c r="M256" s="35"/>
      <c r="N256" s="35"/>
      <c r="O256" s="88"/>
      <c r="P256" s="45"/>
      <c r="Q256" s="45"/>
      <c r="R256" s="229"/>
      <c r="S256" s="431"/>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c r="AO256" s="112"/>
      <c r="AP256" s="112"/>
      <c r="AQ256" s="112"/>
      <c r="AR256" s="112"/>
      <c r="AS256" s="112"/>
      <c r="AT256" s="112"/>
      <c r="AU256" s="112"/>
      <c r="AV256" s="112"/>
      <c r="AW256" s="112"/>
      <c r="AX256" s="112"/>
      <c r="AY256" s="112"/>
      <c r="AZ256" s="112"/>
      <c r="BA256" s="112"/>
      <c r="BB256" s="112"/>
      <c r="BC256" s="112"/>
      <c r="BD256" s="112"/>
      <c r="BE256" s="112"/>
      <c r="BF256" s="112"/>
      <c r="BG256" s="112"/>
      <c r="BH256" s="112"/>
      <c r="BI256" s="112"/>
      <c r="BJ256" s="112"/>
      <c r="BK256" s="112"/>
      <c r="BL256" s="112"/>
      <c r="BM256" s="112"/>
      <c r="BN256" s="112"/>
      <c r="BO256" s="112"/>
      <c r="BP256" s="112"/>
      <c r="BQ256" s="112"/>
      <c r="BR256" s="112"/>
      <c r="BS256" s="112"/>
      <c r="BT256" s="112"/>
      <c r="BU256" s="112"/>
      <c r="BV256" s="112"/>
      <c r="BW256" s="112"/>
      <c r="BX256" s="112"/>
      <c r="BY256" s="112"/>
      <c r="BZ256" s="112"/>
      <c r="CA256" s="112"/>
      <c r="CB256" s="112"/>
      <c r="CC256" s="112"/>
      <c r="CD256" s="112"/>
      <c r="CE256" s="111"/>
    </row>
    <row r="257" spans="1:83" s="1" customFormat="1" ht="15">
      <c r="A257" s="112"/>
      <c r="B257" s="112"/>
      <c r="C257" s="19"/>
      <c r="D257" s="21"/>
      <c r="E257" s="253"/>
      <c r="F257" s="18"/>
      <c r="G257" s="259"/>
      <c r="H257" s="259"/>
      <c r="I257" s="29"/>
      <c r="J257" s="29"/>
      <c r="K257" s="29"/>
      <c r="L257" s="29"/>
      <c r="M257" s="29"/>
      <c r="N257" s="29"/>
      <c r="O257" s="65"/>
      <c r="P257" s="43"/>
      <c r="Q257" s="43"/>
      <c r="R257" s="231"/>
      <c r="S257" s="429"/>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c r="AO257" s="112"/>
      <c r="AP257" s="112"/>
      <c r="AQ257" s="112"/>
      <c r="AR257" s="112"/>
      <c r="AS257" s="112"/>
      <c r="AT257" s="112"/>
      <c r="AU257" s="112"/>
      <c r="AV257" s="112"/>
      <c r="AW257" s="112"/>
      <c r="AX257" s="112"/>
      <c r="AY257" s="112"/>
      <c r="AZ257" s="112"/>
      <c r="BA257" s="112"/>
      <c r="BB257" s="112"/>
      <c r="BC257" s="112"/>
      <c r="BD257" s="112"/>
      <c r="BE257" s="112"/>
      <c r="BF257" s="112"/>
      <c r="BG257" s="112"/>
      <c r="BH257" s="112"/>
      <c r="BI257" s="112"/>
      <c r="BJ257" s="112"/>
      <c r="BK257" s="112"/>
      <c r="BL257" s="112"/>
      <c r="BM257" s="112"/>
      <c r="BN257" s="112"/>
      <c r="BO257" s="112"/>
      <c r="BP257" s="112"/>
      <c r="BQ257" s="112"/>
      <c r="BR257" s="112"/>
      <c r="BS257" s="112"/>
      <c r="BT257" s="112"/>
      <c r="BU257" s="112"/>
      <c r="BV257" s="112"/>
      <c r="BW257" s="112"/>
      <c r="BX257" s="112"/>
      <c r="BY257" s="112"/>
      <c r="BZ257" s="112"/>
      <c r="CA257" s="112"/>
      <c r="CB257" s="112"/>
      <c r="CC257" s="112"/>
      <c r="CD257" s="112"/>
      <c r="CE257" s="111"/>
    </row>
    <row r="258" spans="1:83" s="1" customFormat="1" ht="15">
      <c r="A258" s="112"/>
      <c r="B258" s="112"/>
      <c r="C258" s="19"/>
      <c r="D258" s="21"/>
      <c r="E258" s="281"/>
      <c r="F258" s="27"/>
      <c r="G258" s="258"/>
      <c r="H258" s="258"/>
      <c r="I258" s="35"/>
      <c r="J258" s="35"/>
      <c r="K258" s="35"/>
      <c r="L258" s="35"/>
      <c r="M258" s="35"/>
      <c r="N258" s="35"/>
      <c r="O258" s="88"/>
      <c r="P258"/>
      <c r="Q258"/>
      <c r="R258" s="232"/>
      <c r="S258" s="433"/>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c r="AO258" s="112"/>
      <c r="AP258" s="112"/>
      <c r="AQ258" s="112"/>
      <c r="AR258" s="112"/>
      <c r="AS258" s="112"/>
      <c r="AT258" s="112"/>
      <c r="AU258" s="112"/>
      <c r="AV258" s="112"/>
      <c r="AW258" s="112"/>
      <c r="AX258" s="112"/>
      <c r="AY258" s="112"/>
      <c r="AZ258" s="112"/>
      <c r="BA258" s="112"/>
      <c r="BB258" s="112"/>
      <c r="BC258" s="112"/>
      <c r="BD258" s="112"/>
      <c r="BE258" s="112"/>
      <c r="BF258" s="112"/>
      <c r="BG258" s="112"/>
      <c r="BH258" s="112"/>
      <c r="BI258" s="112"/>
      <c r="BJ258" s="112"/>
      <c r="BK258" s="112"/>
      <c r="BL258" s="112"/>
      <c r="BM258" s="112"/>
      <c r="BN258" s="112"/>
      <c r="BO258" s="112"/>
      <c r="BP258" s="112"/>
      <c r="BQ258" s="112"/>
      <c r="BR258" s="112"/>
      <c r="BS258" s="112"/>
      <c r="BT258" s="112"/>
      <c r="BU258" s="112"/>
      <c r="BV258" s="112"/>
      <c r="BW258" s="112"/>
      <c r="BX258" s="112"/>
      <c r="BY258" s="112"/>
      <c r="BZ258" s="112"/>
      <c r="CA258" s="112"/>
      <c r="CB258" s="112"/>
      <c r="CC258" s="112"/>
      <c r="CD258" s="112"/>
      <c r="CE258" s="111"/>
    </row>
    <row r="259" spans="3:19" ht="15">
      <c r="C259" s="19"/>
      <c r="D259" s="21"/>
      <c r="E259" s="253"/>
      <c r="F259" s="27"/>
      <c r="G259" s="258"/>
      <c r="H259" s="259"/>
      <c r="I259" s="35"/>
      <c r="J259" s="35"/>
      <c r="K259" s="35"/>
      <c r="L259" s="35"/>
      <c r="M259" s="35"/>
      <c r="N259" s="35"/>
      <c r="O259" s="65"/>
      <c r="P259" s="127"/>
      <c r="Q259" s="127"/>
      <c r="R259" s="233"/>
      <c r="S259" s="220"/>
    </row>
    <row r="260" spans="3:19" ht="15">
      <c r="C260" s="19"/>
      <c r="D260" s="21"/>
      <c r="E260" s="253"/>
      <c r="F260" s="18"/>
      <c r="G260" s="258"/>
      <c r="H260" s="259"/>
      <c r="I260" s="35"/>
      <c r="J260" s="35"/>
      <c r="K260" s="35"/>
      <c r="L260" s="35"/>
      <c r="M260" s="35"/>
      <c r="N260" s="35"/>
      <c r="O260" s="65"/>
      <c r="P260" s="112"/>
      <c r="Q260" s="112"/>
      <c r="R260" s="234"/>
      <c r="S260" s="434"/>
    </row>
    <row r="261" spans="3:19" ht="15">
      <c r="C261" s="19"/>
      <c r="D261" s="21"/>
      <c r="E261" s="253"/>
      <c r="F261" s="18"/>
      <c r="G261" s="259"/>
      <c r="H261" s="259"/>
      <c r="I261" s="35"/>
      <c r="J261" s="35"/>
      <c r="K261" s="35"/>
      <c r="L261" s="35"/>
      <c r="M261" s="35"/>
      <c r="N261" s="35"/>
      <c r="O261" s="86"/>
      <c r="P261" s="112"/>
      <c r="Q261" s="112"/>
      <c r="R261" s="234"/>
      <c r="S261" s="434"/>
    </row>
    <row r="262" spans="3:19" ht="15">
      <c r="C262" s="3"/>
      <c r="D262" s="4"/>
      <c r="E262" s="283"/>
      <c r="F262" s="2"/>
      <c r="G262" s="273"/>
      <c r="H262" s="273"/>
      <c r="I262" s="3"/>
      <c r="J262" s="3"/>
      <c r="K262" s="3"/>
      <c r="L262" s="3"/>
      <c r="M262" s="3"/>
      <c r="N262" s="3"/>
      <c r="O262" s="1"/>
      <c r="P262" s="112"/>
      <c r="Q262" s="112"/>
      <c r="R262" s="234"/>
      <c r="S262" s="434"/>
    </row>
    <row r="263" spans="3:15" ht="15">
      <c r="C263" s="11"/>
      <c r="D263" s="12"/>
      <c r="E263" s="292"/>
      <c r="F263" s="4" t="s">
        <v>45</v>
      </c>
      <c r="G263" s="274"/>
      <c r="H263" s="274"/>
      <c r="I263" s="11"/>
      <c r="J263" s="11"/>
      <c r="K263" s="11"/>
      <c r="L263" s="11"/>
      <c r="M263" s="11"/>
      <c r="N263" s="11"/>
      <c r="O263" s="62"/>
    </row>
    <row r="264" spans="6:15" ht="15">
      <c r="F264" s="4" t="s">
        <v>39</v>
      </c>
      <c r="O264" s="62"/>
    </row>
    <row r="265" spans="6:15" ht="15">
      <c r="F265" s="12"/>
      <c r="O265" s="126"/>
    </row>
    <row r="267" spans="6:15" ht="15">
      <c r="F267" s="6" t="s">
        <v>29</v>
      </c>
      <c r="G267" s="278"/>
      <c r="H267" s="275" t="s">
        <v>417</v>
      </c>
      <c r="O267" s="60" t="e">
        <f>#REF!+#REF!</f>
        <v>#REF!</v>
      </c>
    </row>
    <row r="268" spans="7:15" ht="15">
      <c r="G268" s="279"/>
      <c r="H268" s="275" t="s">
        <v>418</v>
      </c>
      <c r="O268" s="60" t="e">
        <f>#REF!+P151</f>
        <v>#REF!</v>
      </c>
    </row>
  </sheetData>
  <sheetProtection/>
  <mergeCells count="5">
    <mergeCell ref="C3:F3"/>
    <mergeCell ref="I3:N3"/>
    <mergeCell ref="O3:P3"/>
    <mergeCell ref="G3:H3"/>
    <mergeCell ref="D164:F164"/>
  </mergeCells>
  <printOptions/>
  <pageMargins left="0.2" right="0.2" top="0.75" bottom="0.75" header="0.3" footer="0.3"/>
  <pageSetup fitToHeight="5" horizontalDpi="600" verticalDpi="600" orientation="landscape" paperSize="17" scale="65"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C3:T222"/>
  <sheetViews>
    <sheetView zoomScale="53" zoomScaleNormal="53" zoomScalePageLayoutView="0" workbookViewId="0" topLeftCell="A4">
      <pane ySplit="1" topLeftCell="A23" activePane="bottomLeft" state="frozen"/>
      <selection pane="topLeft" activeCell="C4" sqref="C4"/>
      <selection pane="bottomLeft" activeCell="H60" sqref="H60"/>
    </sheetView>
  </sheetViews>
  <sheetFormatPr defaultColWidth="9.140625" defaultRowHeight="15"/>
  <cols>
    <col min="1" max="1" width="9.140625" style="5" customWidth="1"/>
    <col min="2" max="2" width="8.00390625" style="5" customWidth="1"/>
    <col min="3" max="3" width="7.00390625" style="5" customWidth="1"/>
    <col min="4" max="4" width="16.57421875" style="5" customWidth="1"/>
    <col min="5" max="5" width="31.7109375" style="5" customWidth="1"/>
    <col min="6" max="6" width="15.8515625" style="6" customWidth="1"/>
    <col min="7" max="7" width="38.00390625" style="6" customWidth="1"/>
    <col min="8" max="8" width="15.140625" style="16" customWidth="1"/>
    <col min="9" max="9" width="12.8515625" style="16" customWidth="1"/>
    <col min="10" max="10" width="23.8515625" style="16" customWidth="1"/>
    <col min="11" max="11" width="13.140625" style="16" customWidth="1"/>
    <col min="12" max="12" width="13.140625" style="508" customWidth="1"/>
    <col min="13" max="13" width="10.421875" style="16" customWidth="1"/>
    <col min="14" max="14" width="12.28125" style="16" customWidth="1"/>
    <col min="15" max="15" width="13.8515625" style="16" customWidth="1"/>
    <col min="16" max="16" width="12.7109375" style="15" customWidth="1"/>
    <col min="17" max="18" width="15.28125" style="0" customWidth="1"/>
    <col min="19" max="19" width="13.00390625" style="0" customWidth="1"/>
    <col min="20" max="20" width="13.8515625" style="337" bestFit="1" customWidth="1"/>
    <col min="21" max="16384" width="9.140625" style="5" customWidth="1"/>
  </cols>
  <sheetData>
    <row r="2" ht="13.5" customHeight="1"/>
    <row r="3" spans="4:20" ht="52.5" customHeight="1">
      <c r="D3" s="779" t="s">
        <v>619</v>
      </c>
      <c r="E3" s="774"/>
      <c r="F3" s="774"/>
      <c r="G3" s="774"/>
      <c r="H3" s="777" t="s">
        <v>610</v>
      </c>
      <c r="I3" s="777"/>
      <c r="J3" s="773" t="s">
        <v>603</v>
      </c>
      <c r="K3" s="774"/>
      <c r="L3" s="774"/>
      <c r="M3" s="774"/>
      <c r="N3" s="774"/>
      <c r="O3" s="774"/>
      <c r="P3" s="775" t="s">
        <v>580</v>
      </c>
      <c r="Q3" s="776"/>
      <c r="R3" s="776"/>
      <c r="S3" s="776"/>
      <c r="T3" s="445" t="s">
        <v>596</v>
      </c>
    </row>
    <row r="4" spans="4:20" s="38" customFormat="1" ht="79.5" customHeight="1">
      <c r="D4" s="307" t="s">
        <v>613</v>
      </c>
      <c r="E4" s="307" t="s">
        <v>602</v>
      </c>
      <c r="F4" s="280" t="s">
        <v>12</v>
      </c>
      <c r="G4" s="307" t="s">
        <v>595</v>
      </c>
      <c r="H4" s="257" t="s">
        <v>593</v>
      </c>
      <c r="I4" s="206" t="s">
        <v>594</v>
      </c>
      <c r="J4" s="469" t="s">
        <v>834</v>
      </c>
      <c r="K4" s="221" t="s">
        <v>573</v>
      </c>
      <c r="L4" s="478" t="s">
        <v>835</v>
      </c>
      <c r="M4" s="222" t="s">
        <v>572</v>
      </c>
      <c r="N4" s="223" t="s">
        <v>574</v>
      </c>
      <c r="O4" s="222" t="s">
        <v>683</v>
      </c>
      <c r="P4" s="319" t="s">
        <v>621</v>
      </c>
      <c r="Q4" s="204" t="s">
        <v>776</v>
      </c>
      <c r="R4" s="204" t="s">
        <v>836</v>
      </c>
      <c r="S4" s="449" t="s">
        <v>765</v>
      </c>
      <c r="T4" s="218" t="s">
        <v>767</v>
      </c>
    </row>
    <row r="5" spans="4:20" s="152" customFormat="1" ht="111" customHeight="1">
      <c r="D5" s="539"/>
      <c r="E5" s="539" t="s">
        <v>898</v>
      </c>
      <c r="F5" s="543" t="s">
        <v>899</v>
      </c>
      <c r="G5" s="539" t="s">
        <v>900</v>
      </c>
      <c r="H5" s="540" t="s">
        <v>901</v>
      </c>
      <c r="I5" s="540" t="s">
        <v>902</v>
      </c>
      <c r="J5" s="541" t="s">
        <v>903</v>
      </c>
      <c r="K5" s="544" t="s">
        <v>904</v>
      </c>
      <c r="L5" s="544" t="s">
        <v>906</v>
      </c>
      <c r="M5" s="545" t="s">
        <v>905</v>
      </c>
      <c r="N5" s="546" t="s">
        <v>907</v>
      </c>
      <c r="O5" s="542" t="s">
        <v>908</v>
      </c>
      <c r="P5" s="547" t="s">
        <v>909</v>
      </c>
      <c r="Q5" s="549" t="s">
        <v>910</v>
      </c>
      <c r="R5" s="548" t="s">
        <v>911</v>
      </c>
      <c r="S5" s="550" t="s">
        <v>912</v>
      </c>
      <c r="T5" s="551" t="s">
        <v>913</v>
      </c>
    </row>
    <row r="6" spans="3:20" s="26" customFormat="1" ht="36.75" customHeight="1">
      <c r="C6" s="37">
        <v>2</v>
      </c>
      <c r="D6" s="282" t="s">
        <v>391</v>
      </c>
      <c r="E6" s="328"/>
      <c r="F6" s="282" t="s">
        <v>40</v>
      </c>
      <c r="G6" s="282" t="s">
        <v>622</v>
      </c>
      <c r="H6" s="320" t="s">
        <v>111</v>
      </c>
      <c r="I6" s="320" t="s">
        <v>122</v>
      </c>
      <c r="J6" s="242" t="s">
        <v>33</v>
      </c>
      <c r="K6" s="242" t="s">
        <v>33</v>
      </c>
      <c r="L6" s="242"/>
      <c r="M6" s="243" t="s">
        <v>382</v>
      </c>
      <c r="N6" s="243" t="s">
        <v>382</v>
      </c>
      <c r="O6" s="242" t="s">
        <v>33</v>
      </c>
      <c r="P6" s="225">
        <v>789836</v>
      </c>
      <c r="Q6" s="331">
        <v>0</v>
      </c>
      <c r="R6" s="397">
        <f aca="true" t="shared" si="0" ref="R6:R19">Q6+Q6*0.025</f>
        <v>0</v>
      </c>
      <c r="S6" s="250"/>
      <c r="T6" s="251"/>
    </row>
    <row r="7" spans="3:20" s="26" customFormat="1" ht="30">
      <c r="C7" s="37"/>
      <c r="D7" s="282" t="s">
        <v>391</v>
      </c>
      <c r="E7" s="328" t="s">
        <v>737</v>
      </c>
      <c r="F7" s="282" t="s">
        <v>119</v>
      </c>
      <c r="G7" s="282" t="s">
        <v>623</v>
      </c>
      <c r="H7" s="320" t="s">
        <v>111</v>
      </c>
      <c r="I7" s="320" t="s">
        <v>121</v>
      </c>
      <c r="J7" s="242" t="s">
        <v>33</v>
      </c>
      <c r="K7" s="242" t="s">
        <v>33</v>
      </c>
      <c r="L7" s="242"/>
      <c r="M7" s="243" t="s">
        <v>382</v>
      </c>
      <c r="N7" s="243" t="s">
        <v>382</v>
      </c>
      <c r="O7" s="242" t="s">
        <v>33</v>
      </c>
      <c r="P7" s="225">
        <v>2269401</v>
      </c>
      <c r="Q7" s="217">
        <v>346140</v>
      </c>
      <c r="R7" s="397">
        <f t="shared" si="0"/>
        <v>354793.5</v>
      </c>
      <c r="S7" s="251"/>
      <c r="T7" s="251"/>
    </row>
    <row r="8" spans="3:20" s="26" customFormat="1" ht="15.75">
      <c r="C8" s="37"/>
      <c r="D8" s="282" t="s">
        <v>391</v>
      </c>
      <c r="E8" s="328" t="s">
        <v>1070</v>
      </c>
      <c r="F8" s="330" t="s">
        <v>112</v>
      </c>
      <c r="G8" s="330" t="s">
        <v>544</v>
      </c>
      <c r="H8" s="321">
        <v>199604200</v>
      </c>
      <c r="I8" s="321">
        <v>43648</v>
      </c>
      <c r="J8" s="242" t="s">
        <v>33</v>
      </c>
      <c r="K8" s="242" t="s">
        <v>33</v>
      </c>
      <c r="L8" s="242"/>
      <c r="M8" s="243" t="s">
        <v>382</v>
      </c>
      <c r="N8" s="242" t="s">
        <v>33</v>
      </c>
      <c r="O8" s="242" t="s">
        <v>33</v>
      </c>
      <c r="P8" s="225">
        <v>826000</v>
      </c>
      <c r="Q8" s="251">
        <v>10500</v>
      </c>
      <c r="R8" s="397">
        <f t="shared" si="0"/>
        <v>10762.5</v>
      </c>
      <c r="S8" s="98"/>
      <c r="T8" s="251"/>
    </row>
    <row r="9" spans="3:20" s="26" customFormat="1" ht="15.75">
      <c r="C9" s="37"/>
      <c r="D9" s="282" t="s">
        <v>391</v>
      </c>
      <c r="E9" s="328" t="s">
        <v>1070</v>
      </c>
      <c r="F9" s="330" t="s">
        <v>112</v>
      </c>
      <c r="G9" s="330" t="s">
        <v>440</v>
      </c>
      <c r="H9" s="321">
        <v>200000100</v>
      </c>
      <c r="I9" s="321">
        <v>37147</v>
      </c>
      <c r="J9" s="682" t="s">
        <v>382</v>
      </c>
      <c r="K9" s="242" t="s">
        <v>33</v>
      </c>
      <c r="L9" s="242"/>
      <c r="M9" s="243" t="s">
        <v>382</v>
      </c>
      <c r="N9" s="242" t="s">
        <v>33</v>
      </c>
      <c r="O9" s="242" t="s">
        <v>33</v>
      </c>
      <c r="P9" s="225">
        <v>546087</v>
      </c>
      <c r="Q9" s="251">
        <v>107146</v>
      </c>
      <c r="R9" s="397">
        <f t="shared" si="0"/>
        <v>109824.65</v>
      </c>
      <c r="S9" s="98"/>
      <c r="T9" s="251"/>
    </row>
    <row r="10" spans="3:20" s="26" customFormat="1" ht="49.5" customHeight="1">
      <c r="C10" s="37"/>
      <c r="D10" s="282" t="s">
        <v>391</v>
      </c>
      <c r="E10" s="29"/>
      <c r="F10" s="282" t="s">
        <v>146</v>
      </c>
      <c r="G10" s="330" t="s">
        <v>147</v>
      </c>
      <c r="H10" s="320" t="s">
        <v>10</v>
      </c>
      <c r="I10" s="320" t="s">
        <v>144</v>
      </c>
      <c r="J10" s="662" t="s">
        <v>1058</v>
      </c>
      <c r="K10" s="324" t="s">
        <v>382</v>
      </c>
      <c r="L10" s="259"/>
      <c r="M10" s="259" t="s">
        <v>33</v>
      </c>
      <c r="N10" s="259" t="s">
        <v>33</v>
      </c>
      <c r="O10" s="324" t="s">
        <v>382</v>
      </c>
      <c r="P10" s="254">
        <v>95549</v>
      </c>
      <c r="Q10" s="254">
        <v>95549</v>
      </c>
      <c r="R10" s="397">
        <f t="shared" si="0"/>
        <v>97937.725</v>
      </c>
      <c r="S10" s="99"/>
      <c r="T10" s="249"/>
    </row>
    <row r="11" spans="3:20" s="26" customFormat="1" ht="52.5" customHeight="1">
      <c r="C11" s="37"/>
      <c r="D11" s="282" t="s">
        <v>391</v>
      </c>
      <c r="E11" s="18"/>
      <c r="F11" s="282" t="s">
        <v>14</v>
      </c>
      <c r="G11" s="330" t="s">
        <v>149</v>
      </c>
      <c r="H11" s="320" t="s">
        <v>10</v>
      </c>
      <c r="I11" s="320" t="s">
        <v>148</v>
      </c>
      <c r="J11" s="662" t="s">
        <v>1058</v>
      </c>
      <c r="K11" s="243" t="s">
        <v>382</v>
      </c>
      <c r="L11" s="242"/>
      <c r="M11" s="242" t="s">
        <v>33</v>
      </c>
      <c r="N11" s="242" t="s">
        <v>33</v>
      </c>
      <c r="O11" s="243" t="s">
        <v>382</v>
      </c>
      <c r="P11" s="329">
        <v>437026</v>
      </c>
      <c r="Q11" s="329">
        <v>437026</v>
      </c>
      <c r="R11" s="397">
        <f t="shared" si="0"/>
        <v>447951.65</v>
      </c>
      <c r="S11" s="328"/>
      <c r="T11" s="251"/>
    </row>
    <row r="12" spans="3:20" s="26" customFormat="1" ht="38.25">
      <c r="C12" s="37"/>
      <c r="D12" s="282" t="s">
        <v>391</v>
      </c>
      <c r="E12" s="18"/>
      <c r="F12" s="282" t="s">
        <v>136</v>
      </c>
      <c r="G12" s="330" t="s">
        <v>137</v>
      </c>
      <c r="H12" s="320" t="s">
        <v>10</v>
      </c>
      <c r="I12" s="320" t="s">
        <v>135</v>
      </c>
      <c r="J12" s="662" t="s">
        <v>1058</v>
      </c>
      <c r="K12" s="243" t="s">
        <v>382</v>
      </c>
      <c r="L12" s="242"/>
      <c r="M12" s="242" t="s">
        <v>33</v>
      </c>
      <c r="N12" s="242" t="s">
        <v>33</v>
      </c>
      <c r="O12" s="243" t="s">
        <v>382</v>
      </c>
      <c r="P12" s="225">
        <v>381467</v>
      </c>
      <c r="Q12" s="225">
        <v>381467</v>
      </c>
      <c r="R12" s="397">
        <f t="shared" si="0"/>
        <v>391003.675</v>
      </c>
      <c r="S12" s="250"/>
      <c r="T12" s="251"/>
    </row>
    <row r="13" spans="3:20" s="26" customFormat="1" ht="38.25">
      <c r="C13" s="37">
        <v>3</v>
      </c>
      <c r="D13" s="282" t="s">
        <v>391</v>
      </c>
      <c r="E13" s="18"/>
      <c r="F13" s="282" t="s">
        <v>141</v>
      </c>
      <c r="G13" s="330" t="s">
        <v>143</v>
      </c>
      <c r="H13" s="320" t="s">
        <v>10</v>
      </c>
      <c r="I13" s="320" t="s">
        <v>140</v>
      </c>
      <c r="J13" s="662" t="s">
        <v>1058</v>
      </c>
      <c r="K13" s="243" t="s">
        <v>382</v>
      </c>
      <c r="L13" s="242"/>
      <c r="M13" s="242" t="s">
        <v>33</v>
      </c>
      <c r="N13" s="242" t="s">
        <v>33</v>
      </c>
      <c r="O13" s="243" t="s">
        <v>393</v>
      </c>
      <c r="P13" s="225">
        <v>80103</v>
      </c>
      <c r="Q13" s="225">
        <v>80103</v>
      </c>
      <c r="R13" s="397">
        <f t="shared" si="0"/>
        <v>82105.575</v>
      </c>
      <c r="S13" s="250"/>
      <c r="T13" s="251"/>
    </row>
    <row r="14" spans="3:20" s="26" customFormat="1" ht="56.25" customHeight="1">
      <c r="C14" s="37"/>
      <c r="D14" s="282" t="s">
        <v>391</v>
      </c>
      <c r="E14" s="310"/>
      <c r="F14" s="282" t="s">
        <v>141</v>
      </c>
      <c r="G14" s="330" t="s">
        <v>142</v>
      </c>
      <c r="H14" s="320" t="s">
        <v>10</v>
      </c>
      <c r="I14" s="320" t="s">
        <v>140</v>
      </c>
      <c r="J14" s="662" t="s">
        <v>1058</v>
      </c>
      <c r="K14" s="243" t="s">
        <v>382</v>
      </c>
      <c r="L14" s="242"/>
      <c r="M14" s="242" t="s">
        <v>33</v>
      </c>
      <c r="N14" s="242" t="s">
        <v>33</v>
      </c>
      <c r="O14" s="243" t="s">
        <v>382</v>
      </c>
      <c r="P14" s="225">
        <v>102774</v>
      </c>
      <c r="Q14" s="254">
        <v>102774</v>
      </c>
      <c r="R14" s="397">
        <f t="shared" si="0"/>
        <v>105343.35</v>
      </c>
      <c r="S14" s="250"/>
      <c r="T14" s="251"/>
    </row>
    <row r="15" spans="3:20" s="26" customFormat="1" ht="38.25">
      <c r="C15" s="37">
        <v>4</v>
      </c>
      <c r="D15" s="282" t="s">
        <v>391</v>
      </c>
      <c r="E15" s="29"/>
      <c r="F15" s="282" t="s">
        <v>40</v>
      </c>
      <c r="G15" s="330" t="s">
        <v>156</v>
      </c>
      <c r="H15" s="320" t="s">
        <v>10</v>
      </c>
      <c r="I15" s="320" t="s">
        <v>155</v>
      </c>
      <c r="J15" s="662" t="s">
        <v>1058</v>
      </c>
      <c r="K15" s="243" t="s">
        <v>382</v>
      </c>
      <c r="L15" s="242"/>
      <c r="M15" s="242" t="s">
        <v>33</v>
      </c>
      <c r="N15" s="242" t="s">
        <v>33</v>
      </c>
      <c r="O15" s="243" t="s">
        <v>382</v>
      </c>
      <c r="P15" s="254">
        <v>446608</v>
      </c>
      <c r="Q15" s="251">
        <v>446608</v>
      </c>
      <c r="R15" s="397">
        <f t="shared" si="0"/>
        <v>457773.2</v>
      </c>
      <c r="S15" s="250"/>
      <c r="T15" s="251"/>
    </row>
    <row r="16" spans="3:20" s="26" customFormat="1" ht="53.25" customHeight="1">
      <c r="C16" s="37"/>
      <c r="D16" s="282" t="s">
        <v>391</v>
      </c>
      <c r="E16" s="310"/>
      <c r="F16" s="282" t="s">
        <v>26</v>
      </c>
      <c r="G16" s="330" t="s">
        <v>154</v>
      </c>
      <c r="H16" s="320" t="s">
        <v>10</v>
      </c>
      <c r="I16" s="320" t="s">
        <v>153</v>
      </c>
      <c r="J16" s="662" t="s">
        <v>1058</v>
      </c>
      <c r="K16" s="243" t="s">
        <v>382</v>
      </c>
      <c r="L16" s="242"/>
      <c r="M16" s="242" t="s">
        <v>33</v>
      </c>
      <c r="N16" s="242" t="s">
        <v>33</v>
      </c>
      <c r="O16" s="243" t="s">
        <v>382</v>
      </c>
      <c r="P16" s="226">
        <v>180104</v>
      </c>
      <c r="Q16" s="249">
        <v>180104</v>
      </c>
      <c r="R16" s="397">
        <f t="shared" si="0"/>
        <v>184606.6</v>
      </c>
      <c r="S16" s="250"/>
      <c r="T16" s="251"/>
    </row>
    <row r="17" spans="3:20" s="26" customFormat="1" ht="38.25">
      <c r="C17" s="37"/>
      <c r="D17" s="282" t="s">
        <v>391</v>
      </c>
      <c r="E17" s="29"/>
      <c r="F17" s="282" t="s">
        <v>151</v>
      </c>
      <c r="G17" s="330" t="s">
        <v>152</v>
      </c>
      <c r="H17" s="320" t="s">
        <v>10</v>
      </c>
      <c r="I17" s="320" t="s">
        <v>150</v>
      </c>
      <c r="J17" s="662" t="s">
        <v>1058</v>
      </c>
      <c r="K17" s="243" t="s">
        <v>382</v>
      </c>
      <c r="L17" s="242"/>
      <c r="M17" s="242" t="s">
        <v>33</v>
      </c>
      <c r="N17" s="242" t="s">
        <v>33</v>
      </c>
      <c r="O17" s="243" t="s">
        <v>382</v>
      </c>
      <c r="P17" s="226">
        <v>184750</v>
      </c>
      <c r="Q17" s="249">
        <v>184750</v>
      </c>
      <c r="R17" s="397">
        <f t="shared" si="0"/>
        <v>189368.75</v>
      </c>
      <c r="S17" s="250"/>
      <c r="T17" s="251"/>
    </row>
    <row r="18" spans="3:20" s="26" customFormat="1" ht="78" customHeight="1">
      <c r="C18" s="37"/>
      <c r="D18" s="282" t="s">
        <v>391</v>
      </c>
      <c r="E18" s="310"/>
      <c r="F18" s="282" t="s">
        <v>119</v>
      </c>
      <c r="G18" s="282" t="s">
        <v>139</v>
      </c>
      <c r="H18" s="320" t="s">
        <v>10</v>
      </c>
      <c r="I18" s="320" t="s">
        <v>571</v>
      </c>
      <c r="J18" s="662" t="s">
        <v>1058</v>
      </c>
      <c r="K18" s="243" t="s">
        <v>382</v>
      </c>
      <c r="L18" s="242"/>
      <c r="M18" s="242" t="s">
        <v>33</v>
      </c>
      <c r="N18" s="242" t="s">
        <v>33</v>
      </c>
      <c r="O18" s="243" t="s">
        <v>382</v>
      </c>
      <c r="P18" s="225">
        <v>99748</v>
      </c>
      <c r="Q18" s="254">
        <v>99748</v>
      </c>
      <c r="R18" s="397">
        <f t="shared" si="0"/>
        <v>102241.7</v>
      </c>
      <c r="S18" s="250"/>
      <c r="T18" s="251"/>
    </row>
    <row r="19" spans="3:20" s="26" customFormat="1" ht="89.25">
      <c r="C19" s="37"/>
      <c r="D19" s="282" t="s">
        <v>391</v>
      </c>
      <c r="E19" s="686" t="s">
        <v>1068</v>
      </c>
      <c r="F19" s="282" t="s">
        <v>112</v>
      </c>
      <c r="G19" s="625" t="s">
        <v>158</v>
      </c>
      <c r="H19" s="320" t="s">
        <v>106</v>
      </c>
      <c r="I19" s="320" t="s">
        <v>157</v>
      </c>
      <c r="J19" s="380" t="s">
        <v>1064</v>
      </c>
      <c r="K19" s="324" t="s">
        <v>382</v>
      </c>
      <c r="L19" s="787" t="s">
        <v>627</v>
      </c>
      <c r="M19" s="324" t="s">
        <v>382</v>
      </c>
      <c r="N19" s="324" t="s">
        <v>382</v>
      </c>
      <c r="O19" s="325" t="s">
        <v>618</v>
      </c>
      <c r="P19" s="225">
        <v>1237558</v>
      </c>
      <c r="Q19" s="217">
        <v>1237558</v>
      </c>
      <c r="R19" s="397">
        <f t="shared" si="0"/>
        <v>1268496.95</v>
      </c>
      <c r="S19" s="209"/>
      <c r="T19" s="251"/>
    </row>
    <row r="20" spans="3:20" s="26" customFormat="1" ht="80.25" customHeight="1">
      <c r="C20" s="37"/>
      <c r="D20" s="18"/>
      <c r="E20" s="680" t="s">
        <v>1063</v>
      </c>
      <c r="F20" s="443" t="s">
        <v>112</v>
      </c>
      <c r="G20" s="443" t="s">
        <v>631</v>
      </c>
      <c r="H20" s="516" t="s">
        <v>106</v>
      </c>
      <c r="I20" s="495" t="s">
        <v>1069</v>
      </c>
      <c r="J20" s="380" t="s">
        <v>1065</v>
      </c>
      <c r="K20" s="324" t="s">
        <v>382</v>
      </c>
      <c r="L20" s="259"/>
      <c r="M20" s="379" t="s">
        <v>33</v>
      </c>
      <c r="N20" s="324" t="s">
        <v>382</v>
      </c>
      <c r="O20" s="626" t="s">
        <v>33</v>
      </c>
      <c r="P20" s="254"/>
      <c r="Q20" s="251"/>
      <c r="R20" s="295"/>
      <c r="S20" s="627" t="s">
        <v>36</v>
      </c>
      <c r="T20" s="328">
        <v>150000</v>
      </c>
    </row>
    <row r="21" spans="3:20" s="26" customFormat="1" ht="24.75" customHeight="1">
      <c r="C21" s="37"/>
      <c r="D21" s="282"/>
      <c r="E21" s="328" t="s">
        <v>1070</v>
      </c>
      <c r="F21" s="282" t="s">
        <v>112</v>
      </c>
      <c r="G21" s="282" t="s">
        <v>653</v>
      </c>
      <c r="H21" s="320" t="s">
        <v>652</v>
      </c>
      <c r="I21" s="320" t="s">
        <v>654</v>
      </c>
      <c r="J21" s="242" t="s">
        <v>33</v>
      </c>
      <c r="K21" s="259"/>
      <c r="L21" s="259"/>
      <c r="M21" s="243" t="s">
        <v>382</v>
      </c>
      <c r="N21" s="259"/>
      <c r="O21" s="326"/>
      <c r="P21" s="254"/>
      <c r="Q21" s="328"/>
      <c r="R21" s="250"/>
      <c r="S21" s="250"/>
      <c r="T21" s="251"/>
    </row>
    <row r="22" spans="3:20" s="26" customFormat="1" ht="48.75" customHeight="1">
      <c r="C22" s="37"/>
      <c r="D22" s="282" t="s">
        <v>391</v>
      </c>
      <c r="E22" s="282"/>
      <c r="F22" s="330" t="s">
        <v>14</v>
      </c>
      <c r="G22" s="330" t="s">
        <v>123</v>
      </c>
      <c r="H22" s="321">
        <v>200303900</v>
      </c>
      <c r="I22" s="321">
        <v>41826</v>
      </c>
      <c r="J22" s="387" t="s">
        <v>817</v>
      </c>
      <c r="K22" s="243" t="s">
        <v>382</v>
      </c>
      <c r="L22" s="242"/>
      <c r="M22" s="242" t="s">
        <v>33</v>
      </c>
      <c r="N22" s="243" t="s">
        <v>382</v>
      </c>
      <c r="O22" s="242" t="s">
        <v>33</v>
      </c>
      <c r="P22" s="226">
        <v>53600</v>
      </c>
      <c r="Q22" s="215">
        <v>53600</v>
      </c>
      <c r="R22" s="397">
        <f>Q22+Q22*0.025</f>
        <v>54940</v>
      </c>
      <c r="S22" s="250"/>
      <c r="T22" s="251"/>
    </row>
    <row r="23" spans="3:20" s="26" customFormat="1" ht="41.25" customHeight="1">
      <c r="C23" s="37"/>
      <c r="D23" s="282" t="s">
        <v>391</v>
      </c>
      <c r="E23" s="282"/>
      <c r="F23" s="330" t="s">
        <v>26</v>
      </c>
      <c r="G23" s="330" t="s">
        <v>123</v>
      </c>
      <c r="H23" s="321">
        <v>200303900</v>
      </c>
      <c r="I23" s="321">
        <v>41346</v>
      </c>
      <c r="J23" s="387" t="s">
        <v>817</v>
      </c>
      <c r="K23" s="243" t="s">
        <v>382</v>
      </c>
      <c r="L23" s="242"/>
      <c r="M23" s="242" t="s">
        <v>33</v>
      </c>
      <c r="N23" s="242" t="s">
        <v>33</v>
      </c>
      <c r="O23" s="243" t="s">
        <v>382</v>
      </c>
      <c r="P23" s="226">
        <v>92333</v>
      </c>
      <c r="Q23" s="215">
        <v>92333</v>
      </c>
      <c r="R23" s="397">
        <f>Q23+Q23*0.025</f>
        <v>94641.325</v>
      </c>
      <c r="S23" s="250"/>
      <c r="T23" s="251"/>
    </row>
    <row r="24" spans="3:20" s="26" customFormat="1" ht="15.75">
      <c r="C24" s="37"/>
      <c r="D24" s="282"/>
      <c r="E24" s="282"/>
      <c r="F24" s="282" t="s">
        <v>112</v>
      </c>
      <c r="G24" s="789" t="s">
        <v>655</v>
      </c>
      <c r="H24" s="321">
        <v>200702700</v>
      </c>
      <c r="I24" s="321">
        <v>41714</v>
      </c>
      <c r="J24" s="242" t="s">
        <v>33</v>
      </c>
      <c r="K24" s="242" t="s">
        <v>33</v>
      </c>
      <c r="L24" s="242"/>
      <c r="M24" s="242" t="s">
        <v>33</v>
      </c>
      <c r="N24" s="242" t="s">
        <v>33</v>
      </c>
      <c r="O24" s="242" t="s">
        <v>33</v>
      </c>
      <c r="P24" s="226">
        <v>129000</v>
      </c>
      <c r="Q24" s="254">
        <v>0</v>
      </c>
      <c r="R24" s="397">
        <f>Q24+Q24*0.025</f>
        <v>0</v>
      </c>
      <c r="S24" s="250"/>
      <c r="T24" s="251"/>
    </row>
    <row r="25" spans="3:20" s="26" customFormat="1" ht="30">
      <c r="C25" s="37"/>
      <c r="D25" s="282" t="s">
        <v>391</v>
      </c>
      <c r="E25" s="328"/>
      <c r="F25" s="330" t="s">
        <v>26</v>
      </c>
      <c r="G25" s="330" t="s">
        <v>615</v>
      </c>
      <c r="H25" s="321">
        <v>200703400</v>
      </c>
      <c r="I25" s="321">
        <v>39479</v>
      </c>
      <c r="J25" s="242" t="s">
        <v>33</v>
      </c>
      <c r="K25" s="242" t="s">
        <v>33</v>
      </c>
      <c r="L25" s="242"/>
      <c r="M25" s="242" t="s">
        <v>33</v>
      </c>
      <c r="N25" s="242" t="s">
        <v>33</v>
      </c>
      <c r="O25" s="242" t="s">
        <v>33</v>
      </c>
      <c r="P25" s="254">
        <v>356735</v>
      </c>
      <c r="Q25" s="329">
        <v>0</v>
      </c>
      <c r="R25" s="397">
        <f>Q25+Q25*0.025</f>
        <v>0</v>
      </c>
      <c r="S25" s="250"/>
      <c r="T25" s="251"/>
    </row>
    <row r="26" spans="3:20" s="26" customFormat="1" ht="45">
      <c r="C26" s="37">
        <v>6</v>
      </c>
      <c r="D26" s="282" t="s">
        <v>391</v>
      </c>
      <c r="E26" s="328"/>
      <c r="F26" s="282" t="s">
        <v>110</v>
      </c>
      <c r="G26" s="330" t="s">
        <v>162</v>
      </c>
      <c r="H26" s="320" t="s">
        <v>109</v>
      </c>
      <c r="I26" s="320" t="s">
        <v>570</v>
      </c>
      <c r="J26" s="242" t="s">
        <v>33</v>
      </c>
      <c r="K26" s="259" t="s">
        <v>33</v>
      </c>
      <c r="L26" s="259"/>
      <c r="M26" s="259" t="s">
        <v>33</v>
      </c>
      <c r="N26" s="259" t="s">
        <v>33</v>
      </c>
      <c r="O26" s="324" t="s">
        <v>382</v>
      </c>
      <c r="P26" s="225">
        <v>201750</v>
      </c>
      <c r="Q26" s="251">
        <v>15078</v>
      </c>
      <c r="R26" s="397">
        <f>Q26+Q26*0.025</f>
        <v>15454.95</v>
      </c>
      <c r="S26" s="250"/>
      <c r="T26" s="251"/>
    </row>
    <row r="27" spans="3:20" s="26" customFormat="1" ht="30">
      <c r="C27" s="37">
        <v>7</v>
      </c>
      <c r="D27" s="282" t="s">
        <v>391</v>
      </c>
      <c r="E27" s="328"/>
      <c r="F27" s="282" t="s">
        <v>118</v>
      </c>
      <c r="G27" s="330" t="s">
        <v>117</v>
      </c>
      <c r="H27" s="320" t="s">
        <v>116</v>
      </c>
      <c r="I27" s="320" t="s">
        <v>159</v>
      </c>
      <c r="J27" s="259" t="s">
        <v>33</v>
      </c>
      <c r="K27" s="259" t="s">
        <v>33</v>
      </c>
      <c r="L27" s="259"/>
      <c r="M27" s="259" t="s">
        <v>33</v>
      </c>
      <c r="N27" s="259" t="s">
        <v>33</v>
      </c>
      <c r="O27" s="243" t="s">
        <v>617</v>
      </c>
      <c r="P27" s="225">
        <v>60000</v>
      </c>
      <c r="Q27" s="629" t="s">
        <v>389</v>
      </c>
      <c r="R27" s="397">
        <v>0</v>
      </c>
      <c r="S27" s="209"/>
      <c r="T27" s="251"/>
    </row>
    <row r="28" spans="3:20" s="26" customFormat="1" ht="15.75">
      <c r="C28" s="37"/>
      <c r="D28" s="282" t="s">
        <v>391</v>
      </c>
      <c r="E28" s="328"/>
      <c r="F28" s="330" t="s">
        <v>124</v>
      </c>
      <c r="G28" s="330" t="s">
        <v>125</v>
      </c>
      <c r="H28" s="321">
        <v>200708600</v>
      </c>
      <c r="I28" s="321">
        <v>40061</v>
      </c>
      <c r="J28" s="242" t="s">
        <v>33</v>
      </c>
      <c r="K28" s="242" t="s">
        <v>33</v>
      </c>
      <c r="L28" s="242"/>
      <c r="M28" s="242" t="s">
        <v>33</v>
      </c>
      <c r="N28" s="242" t="s">
        <v>33</v>
      </c>
      <c r="O28" s="242" t="s">
        <v>33</v>
      </c>
      <c r="P28" s="226">
        <v>99991</v>
      </c>
      <c r="Q28" s="249">
        <v>1500</v>
      </c>
      <c r="R28" s="397">
        <f>Q28+Q28*0.025</f>
        <v>1537.5</v>
      </c>
      <c r="S28" s="209"/>
      <c r="T28" s="251"/>
    </row>
    <row r="29" spans="3:20" s="26" customFormat="1" ht="15.75">
      <c r="C29" s="37">
        <v>8</v>
      </c>
      <c r="D29" s="282" t="s">
        <v>391</v>
      </c>
      <c r="E29" s="328"/>
      <c r="F29" s="330" t="s">
        <v>401</v>
      </c>
      <c r="G29" s="330" t="s">
        <v>402</v>
      </c>
      <c r="H29" s="321">
        <v>200714500</v>
      </c>
      <c r="I29" s="321">
        <v>38970</v>
      </c>
      <c r="J29" s="242" t="s">
        <v>33</v>
      </c>
      <c r="K29" s="259" t="s">
        <v>33</v>
      </c>
      <c r="L29" s="259"/>
      <c r="M29" s="259" t="s">
        <v>33</v>
      </c>
      <c r="N29" s="259" t="s">
        <v>33</v>
      </c>
      <c r="O29" s="259" t="s">
        <v>33</v>
      </c>
      <c r="P29" s="254">
        <v>53616</v>
      </c>
      <c r="Q29" s="329">
        <v>0</v>
      </c>
      <c r="R29" s="397">
        <f>Q29+Q29*0.025</f>
        <v>0</v>
      </c>
      <c r="S29" s="250"/>
      <c r="T29" s="251"/>
    </row>
    <row r="30" spans="3:20" s="152" customFormat="1" ht="30.75" customHeight="1">
      <c r="C30" s="149"/>
      <c r="D30" s="282" t="s">
        <v>391</v>
      </c>
      <c r="E30" s="328" t="s">
        <v>1070</v>
      </c>
      <c r="F30" s="282" t="s">
        <v>112</v>
      </c>
      <c r="G30" s="282" t="s">
        <v>406</v>
      </c>
      <c r="H30" s="320" t="s">
        <v>405</v>
      </c>
      <c r="I30" s="320" t="s">
        <v>407</v>
      </c>
      <c r="J30" s="681" t="s">
        <v>671</v>
      </c>
      <c r="K30" s="259" t="s">
        <v>33</v>
      </c>
      <c r="L30" s="259"/>
      <c r="M30" s="243" t="s">
        <v>382</v>
      </c>
      <c r="N30" s="324" t="s">
        <v>382</v>
      </c>
      <c r="O30" s="259" t="s">
        <v>33</v>
      </c>
      <c r="P30" s="225">
        <v>10000</v>
      </c>
      <c r="Q30" s="329">
        <v>0</v>
      </c>
      <c r="R30" s="397">
        <f>Q30+Q30*0.025</f>
        <v>0</v>
      </c>
      <c r="S30" s="250"/>
      <c r="T30" s="251"/>
    </row>
    <row r="31" spans="3:20" s="26" customFormat="1" ht="45">
      <c r="C31" s="37"/>
      <c r="D31" s="282" t="s">
        <v>391</v>
      </c>
      <c r="E31" s="328"/>
      <c r="F31" s="330" t="s">
        <v>113</v>
      </c>
      <c r="G31" s="330" t="s">
        <v>115</v>
      </c>
      <c r="H31" s="321">
        <v>200721400</v>
      </c>
      <c r="I31" s="321">
        <v>38435</v>
      </c>
      <c r="J31" s="242" t="s">
        <v>33</v>
      </c>
      <c r="K31" s="259" t="s">
        <v>33</v>
      </c>
      <c r="L31" s="259"/>
      <c r="M31" s="259" t="s">
        <v>33</v>
      </c>
      <c r="N31" s="259" t="s">
        <v>33</v>
      </c>
      <c r="O31" s="324" t="s">
        <v>382</v>
      </c>
      <c r="P31" s="225">
        <v>87652</v>
      </c>
      <c r="Q31" s="251">
        <v>2000</v>
      </c>
      <c r="R31" s="397">
        <f>Q31+Q31*0.025</f>
        <v>2050</v>
      </c>
      <c r="S31" s="250"/>
      <c r="T31" s="251"/>
    </row>
    <row r="32" spans="3:20" s="26" customFormat="1" ht="30">
      <c r="C32" s="37"/>
      <c r="D32" s="282"/>
      <c r="E32" s="328" t="s">
        <v>1070</v>
      </c>
      <c r="F32" s="282" t="s">
        <v>112</v>
      </c>
      <c r="G32" s="282" t="s">
        <v>650</v>
      </c>
      <c r="H32" s="320" t="s">
        <v>649</v>
      </c>
      <c r="I32" s="320" t="s">
        <v>656</v>
      </c>
      <c r="J32" s="259" t="s">
        <v>33</v>
      </c>
      <c r="K32" s="259" t="s">
        <v>33</v>
      </c>
      <c r="L32" s="259"/>
      <c r="M32" s="243" t="s">
        <v>382</v>
      </c>
      <c r="N32" s="259" t="s">
        <v>33</v>
      </c>
      <c r="O32" s="259"/>
      <c r="P32" s="254">
        <v>941980</v>
      </c>
      <c r="Q32" s="254">
        <v>0</v>
      </c>
      <c r="R32" s="397">
        <f>Q32+Q32*0.025</f>
        <v>0</v>
      </c>
      <c r="S32" s="250"/>
      <c r="T32" s="251"/>
    </row>
    <row r="33" spans="3:20" s="26" customFormat="1" ht="15">
      <c r="C33" s="37"/>
      <c r="D33" s="282"/>
      <c r="E33" s="328"/>
      <c r="F33" s="282"/>
      <c r="G33" s="330" t="s">
        <v>412</v>
      </c>
      <c r="H33" s="320" t="s">
        <v>410</v>
      </c>
      <c r="I33" s="320" t="s">
        <v>411</v>
      </c>
      <c r="J33" s="20"/>
      <c r="K33" s="20"/>
      <c r="L33" s="20"/>
      <c r="M33" s="20"/>
      <c r="N33" s="20"/>
      <c r="O33" s="20"/>
      <c r="P33" s="254">
        <v>83333</v>
      </c>
      <c r="Q33" s="328"/>
      <c r="R33" s="250"/>
      <c r="S33" s="250"/>
      <c r="T33" s="251"/>
    </row>
    <row r="34" spans="3:20" s="26" customFormat="1" ht="45">
      <c r="C34" s="37">
        <v>9</v>
      </c>
      <c r="D34" s="282" t="s">
        <v>391</v>
      </c>
      <c r="E34" s="328"/>
      <c r="F34" s="330" t="s">
        <v>113</v>
      </c>
      <c r="G34" s="330" t="s">
        <v>114</v>
      </c>
      <c r="H34" s="321">
        <v>200723700</v>
      </c>
      <c r="I34" s="321">
        <v>42690</v>
      </c>
      <c r="J34" s="242" t="s">
        <v>33</v>
      </c>
      <c r="K34" s="259" t="s">
        <v>33</v>
      </c>
      <c r="L34" s="259"/>
      <c r="M34" s="259" t="s">
        <v>33</v>
      </c>
      <c r="N34" s="259" t="s">
        <v>33</v>
      </c>
      <c r="O34" s="324" t="s">
        <v>382</v>
      </c>
      <c r="P34" s="225">
        <v>32800</v>
      </c>
      <c r="Q34" s="251">
        <v>1667</v>
      </c>
      <c r="R34" s="397">
        <f aca="true" t="shared" si="1" ref="R34:R47">Q34+Q34*0.025</f>
        <v>1708.675</v>
      </c>
      <c r="S34" s="250"/>
      <c r="T34" s="251"/>
    </row>
    <row r="35" spans="3:20" s="26" customFormat="1" ht="45">
      <c r="C35" s="37">
        <v>10</v>
      </c>
      <c r="D35" s="282" t="s">
        <v>391</v>
      </c>
      <c r="E35" s="328"/>
      <c r="F35" s="330" t="s">
        <v>113</v>
      </c>
      <c r="G35" s="330" t="s">
        <v>160</v>
      </c>
      <c r="H35" s="321">
        <v>200725100</v>
      </c>
      <c r="I35" s="321">
        <v>44205</v>
      </c>
      <c r="J35" s="242" t="s">
        <v>33</v>
      </c>
      <c r="K35" s="259" t="s">
        <v>33</v>
      </c>
      <c r="L35" s="259"/>
      <c r="M35" s="259" t="s">
        <v>33</v>
      </c>
      <c r="N35" s="259" t="s">
        <v>33</v>
      </c>
      <c r="O35" s="259" t="s">
        <v>33</v>
      </c>
      <c r="P35" s="254">
        <v>560514</v>
      </c>
      <c r="Q35" s="329">
        <v>0</v>
      </c>
      <c r="R35" s="397">
        <f t="shared" si="1"/>
        <v>0</v>
      </c>
      <c r="S35" s="250"/>
      <c r="T35" s="251"/>
    </row>
    <row r="36" spans="3:20" s="26" customFormat="1" ht="30">
      <c r="C36" s="37"/>
      <c r="D36" s="282" t="s">
        <v>391</v>
      </c>
      <c r="E36" s="328"/>
      <c r="F36" s="282" t="s">
        <v>146</v>
      </c>
      <c r="G36" s="330" t="s">
        <v>565</v>
      </c>
      <c r="H36" s="320" t="s">
        <v>563</v>
      </c>
      <c r="I36" s="320" t="s">
        <v>564</v>
      </c>
      <c r="J36" s="259" t="s">
        <v>33</v>
      </c>
      <c r="K36" s="259" t="s">
        <v>33</v>
      </c>
      <c r="L36" s="259"/>
      <c r="M36" s="259" t="s">
        <v>33</v>
      </c>
      <c r="N36" s="259" t="s">
        <v>33</v>
      </c>
      <c r="O36" s="259" t="s">
        <v>33</v>
      </c>
      <c r="P36" s="225">
        <v>375000</v>
      </c>
      <c r="Q36" s="327">
        <v>2479</v>
      </c>
      <c r="R36" s="397">
        <f t="shared" si="1"/>
        <v>2540.975</v>
      </c>
      <c r="S36" s="250"/>
      <c r="T36" s="251"/>
    </row>
    <row r="37" spans="3:20" s="26" customFormat="1" ht="20.25" customHeight="1">
      <c r="C37" s="37"/>
      <c r="D37" s="282" t="s">
        <v>391</v>
      </c>
      <c r="E37" s="328" t="s">
        <v>108</v>
      </c>
      <c r="F37" s="330" t="s">
        <v>124</v>
      </c>
      <c r="G37" s="330" t="s">
        <v>126</v>
      </c>
      <c r="H37" s="321">
        <v>200732500</v>
      </c>
      <c r="I37" s="321">
        <v>36533</v>
      </c>
      <c r="J37" s="387" t="s">
        <v>823</v>
      </c>
      <c r="K37" s="242" t="s">
        <v>33</v>
      </c>
      <c r="L37" s="242"/>
      <c r="M37" s="242" t="s">
        <v>33</v>
      </c>
      <c r="N37" s="242" t="s">
        <v>33</v>
      </c>
      <c r="O37" s="242" t="s">
        <v>33</v>
      </c>
      <c r="P37" s="226">
        <v>1883811</v>
      </c>
      <c r="Q37" s="249">
        <v>18240</v>
      </c>
      <c r="R37" s="397">
        <f t="shared" si="1"/>
        <v>18696</v>
      </c>
      <c r="S37" s="209"/>
      <c r="T37" s="251"/>
    </row>
    <row r="38" spans="3:20" s="26" customFormat="1" ht="15.75">
      <c r="C38" s="37"/>
      <c r="D38" s="282" t="s">
        <v>391</v>
      </c>
      <c r="E38" s="328" t="s">
        <v>108</v>
      </c>
      <c r="F38" s="330" t="s">
        <v>124</v>
      </c>
      <c r="G38" s="330" t="s">
        <v>127</v>
      </c>
      <c r="H38" s="321">
        <v>200740000</v>
      </c>
      <c r="I38" s="321">
        <v>41802</v>
      </c>
      <c r="J38" s="242" t="s">
        <v>33</v>
      </c>
      <c r="K38" s="242" t="s">
        <v>33</v>
      </c>
      <c r="L38" s="242"/>
      <c r="M38" s="242" t="s">
        <v>33</v>
      </c>
      <c r="N38" s="242" t="s">
        <v>33</v>
      </c>
      <c r="O38" s="242" t="s">
        <v>33</v>
      </c>
      <c r="P38" s="226">
        <v>2060958</v>
      </c>
      <c r="Q38" s="327">
        <v>13000</v>
      </c>
      <c r="R38" s="397">
        <f t="shared" si="1"/>
        <v>13325</v>
      </c>
      <c r="S38" s="209"/>
      <c r="T38" s="251"/>
    </row>
    <row r="39" spans="3:20" s="26" customFormat="1" ht="48" customHeight="1">
      <c r="C39" s="37"/>
      <c r="D39" s="282" t="s">
        <v>391</v>
      </c>
      <c r="E39" s="330"/>
      <c r="F39" s="282" t="s">
        <v>119</v>
      </c>
      <c r="G39" s="282" t="s">
        <v>419</v>
      </c>
      <c r="H39" s="320" t="s">
        <v>489</v>
      </c>
      <c r="I39" s="320" t="s">
        <v>490</v>
      </c>
      <c r="J39" s="387" t="s">
        <v>790</v>
      </c>
      <c r="K39" s="242" t="s">
        <v>33</v>
      </c>
      <c r="L39" s="312" t="s">
        <v>628</v>
      </c>
      <c r="M39" s="243" t="s">
        <v>382</v>
      </c>
      <c r="N39" s="242" t="s">
        <v>33</v>
      </c>
      <c r="O39" s="242" t="s">
        <v>33</v>
      </c>
      <c r="P39" s="254">
        <v>675961</v>
      </c>
      <c r="Q39" s="329">
        <v>0</v>
      </c>
      <c r="R39" s="397">
        <f t="shared" si="1"/>
        <v>0</v>
      </c>
      <c r="S39" s="250"/>
      <c r="T39" s="251"/>
    </row>
    <row r="40" spans="3:20" s="26" customFormat="1" ht="30">
      <c r="C40" s="37"/>
      <c r="D40" s="282" t="s">
        <v>391</v>
      </c>
      <c r="E40" s="328" t="s">
        <v>108</v>
      </c>
      <c r="F40" s="330" t="s">
        <v>119</v>
      </c>
      <c r="G40" s="330" t="s">
        <v>128</v>
      </c>
      <c r="H40" s="321">
        <v>200847100</v>
      </c>
      <c r="I40" s="321">
        <v>41807</v>
      </c>
      <c r="J40" s="387" t="s">
        <v>829</v>
      </c>
      <c r="K40" s="242" t="s">
        <v>33</v>
      </c>
      <c r="L40" s="242"/>
      <c r="M40" s="243" t="s">
        <v>382</v>
      </c>
      <c r="N40" s="242" t="s">
        <v>33</v>
      </c>
      <c r="O40" s="242" t="s">
        <v>33</v>
      </c>
      <c r="P40" s="226">
        <v>203000</v>
      </c>
      <c r="Q40" s="226">
        <v>203000</v>
      </c>
      <c r="R40" s="397">
        <f t="shared" si="1"/>
        <v>208075</v>
      </c>
      <c r="S40" s="250"/>
      <c r="T40" s="251"/>
    </row>
    <row r="41" spans="3:20" s="26" customFormat="1" ht="28.5" customHeight="1">
      <c r="C41" s="37"/>
      <c r="D41" s="282" t="s">
        <v>391</v>
      </c>
      <c r="E41" s="726" t="s">
        <v>107</v>
      </c>
      <c r="F41" s="282" t="s">
        <v>130</v>
      </c>
      <c r="G41" s="282" t="s">
        <v>129</v>
      </c>
      <c r="H41" s="322">
        <v>200850300</v>
      </c>
      <c r="I41" s="322">
        <v>41658</v>
      </c>
      <c r="J41" s="242" t="s">
        <v>33</v>
      </c>
      <c r="K41" s="242" t="s">
        <v>33</v>
      </c>
      <c r="L41" s="242"/>
      <c r="M41" s="242" t="s">
        <v>33</v>
      </c>
      <c r="N41" s="242" t="s">
        <v>33</v>
      </c>
      <c r="O41" s="326" t="s">
        <v>33</v>
      </c>
      <c r="P41" s="225">
        <v>251671</v>
      </c>
      <c r="Q41" s="254">
        <v>251671</v>
      </c>
      <c r="R41" s="397">
        <f t="shared" si="1"/>
        <v>257962.775</v>
      </c>
      <c r="S41" s="250"/>
      <c r="T41" s="251"/>
    </row>
    <row r="42" spans="3:20" s="26" customFormat="1" ht="30">
      <c r="C42" s="37">
        <v>12</v>
      </c>
      <c r="D42" s="282"/>
      <c r="E42" s="328"/>
      <c r="F42" s="282" t="s">
        <v>112</v>
      </c>
      <c r="G42" s="282" t="s">
        <v>651</v>
      </c>
      <c r="H42" s="320" t="s">
        <v>657</v>
      </c>
      <c r="I42" s="320" t="s">
        <v>658</v>
      </c>
      <c r="J42" s="259" t="s">
        <v>33</v>
      </c>
      <c r="K42" s="259" t="s">
        <v>33</v>
      </c>
      <c r="L42" s="259"/>
      <c r="M42" s="259" t="s">
        <v>33</v>
      </c>
      <c r="N42" s="259" t="s">
        <v>33</v>
      </c>
      <c r="O42" s="259" t="s">
        <v>33</v>
      </c>
      <c r="P42" s="254">
        <v>250450</v>
      </c>
      <c r="Q42" s="254">
        <v>0</v>
      </c>
      <c r="R42" s="397">
        <f t="shared" si="1"/>
        <v>0</v>
      </c>
      <c r="S42" s="250"/>
      <c r="T42" s="251"/>
    </row>
    <row r="43" spans="3:20" s="26" customFormat="1" ht="30">
      <c r="C43" s="37">
        <v>13</v>
      </c>
      <c r="D43" s="282" t="s">
        <v>391</v>
      </c>
      <c r="E43" s="328" t="s">
        <v>105</v>
      </c>
      <c r="F43" s="330" t="s">
        <v>119</v>
      </c>
      <c r="G43" s="330" t="s">
        <v>616</v>
      </c>
      <c r="H43" s="321">
        <v>200900100</v>
      </c>
      <c r="I43" s="321">
        <v>41799</v>
      </c>
      <c r="J43" s="242" t="s">
        <v>33</v>
      </c>
      <c r="K43" s="242" t="s">
        <v>33</v>
      </c>
      <c r="L43" s="242"/>
      <c r="M43" s="387" t="s">
        <v>382</v>
      </c>
      <c r="N43" s="242" t="s">
        <v>33</v>
      </c>
      <c r="O43" s="242" t="s">
        <v>33</v>
      </c>
      <c r="P43" s="226">
        <v>135889</v>
      </c>
      <c r="Q43" s="249">
        <v>25188</v>
      </c>
      <c r="R43" s="397">
        <f t="shared" si="1"/>
        <v>25817.7</v>
      </c>
      <c r="S43" s="250"/>
      <c r="T43" s="251"/>
    </row>
    <row r="44" spans="3:20" s="26" customFormat="1" ht="43.5" customHeight="1">
      <c r="C44" s="37">
        <v>14</v>
      </c>
      <c r="D44" s="282" t="s">
        <v>391</v>
      </c>
      <c r="E44" s="282"/>
      <c r="F44" s="330" t="s">
        <v>119</v>
      </c>
      <c r="G44" s="330" t="s">
        <v>131</v>
      </c>
      <c r="H44" s="321">
        <v>200900200</v>
      </c>
      <c r="I44" s="321">
        <v>42224</v>
      </c>
      <c r="J44" s="682">
        <v>50.4</v>
      </c>
      <c r="K44" s="243" t="s">
        <v>382</v>
      </c>
      <c r="L44" s="242"/>
      <c r="M44" s="243" t="s">
        <v>382</v>
      </c>
      <c r="N44" s="242" t="s">
        <v>33</v>
      </c>
      <c r="O44" s="387" t="s">
        <v>382</v>
      </c>
      <c r="P44" s="254">
        <v>97080</v>
      </c>
      <c r="Q44" s="327">
        <v>97080</v>
      </c>
      <c r="R44" s="397">
        <f t="shared" si="1"/>
        <v>99507</v>
      </c>
      <c r="S44" s="250"/>
      <c r="T44" s="251"/>
    </row>
    <row r="45" spans="3:20" s="26" customFormat="1" ht="30">
      <c r="C45" s="37"/>
      <c r="D45" s="282" t="s">
        <v>391</v>
      </c>
      <c r="E45" s="328" t="s">
        <v>105</v>
      </c>
      <c r="F45" s="330" t="s">
        <v>133</v>
      </c>
      <c r="G45" s="330" t="s">
        <v>132</v>
      </c>
      <c r="H45" s="321">
        <v>200900300</v>
      </c>
      <c r="I45" s="321">
        <v>42460</v>
      </c>
      <c r="J45" s="387" t="s">
        <v>833</v>
      </c>
      <c r="K45" s="242" t="s">
        <v>33</v>
      </c>
      <c r="L45" s="242"/>
      <c r="M45" s="242" t="s">
        <v>33</v>
      </c>
      <c r="N45" s="242" t="s">
        <v>33</v>
      </c>
      <c r="O45" s="242" t="s">
        <v>33</v>
      </c>
      <c r="P45" s="226">
        <v>123611</v>
      </c>
      <c r="Q45" s="329">
        <v>0</v>
      </c>
      <c r="R45" s="397">
        <f t="shared" si="1"/>
        <v>0</v>
      </c>
      <c r="S45" s="250"/>
      <c r="T45" s="251"/>
    </row>
    <row r="46" spans="3:20" s="26" customFormat="1" ht="43.5" customHeight="1">
      <c r="C46" s="37"/>
      <c r="D46" s="282" t="s">
        <v>391</v>
      </c>
      <c r="E46" s="328" t="s">
        <v>105</v>
      </c>
      <c r="F46" s="330" t="s">
        <v>134</v>
      </c>
      <c r="G46" s="330" t="s">
        <v>132</v>
      </c>
      <c r="H46" s="321">
        <v>200900300</v>
      </c>
      <c r="I46" s="321">
        <v>43451</v>
      </c>
      <c r="J46" s="387" t="s">
        <v>833</v>
      </c>
      <c r="K46" s="259" t="s">
        <v>33</v>
      </c>
      <c r="L46" s="259"/>
      <c r="M46" s="259" t="s">
        <v>33</v>
      </c>
      <c r="N46" s="259" t="s">
        <v>33</v>
      </c>
      <c r="O46" s="259" t="s">
        <v>33</v>
      </c>
      <c r="P46" s="226">
        <v>25000</v>
      </c>
      <c r="Q46" s="329">
        <v>0</v>
      </c>
      <c r="R46" s="397">
        <f t="shared" si="1"/>
        <v>0</v>
      </c>
      <c r="S46" s="250"/>
      <c r="T46" s="251"/>
    </row>
    <row r="47" spans="3:20" s="26" customFormat="1" ht="53.25" customHeight="1">
      <c r="C47" s="37"/>
      <c r="D47" s="282" t="s">
        <v>391</v>
      </c>
      <c r="E47" s="282"/>
      <c r="F47" s="330" t="s">
        <v>119</v>
      </c>
      <c r="G47" s="330" t="s">
        <v>132</v>
      </c>
      <c r="H47" s="321">
        <v>200900300</v>
      </c>
      <c r="I47" s="321">
        <v>41866</v>
      </c>
      <c r="J47" s="387" t="s">
        <v>833</v>
      </c>
      <c r="K47" s="242" t="s">
        <v>33</v>
      </c>
      <c r="L47" s="242"/>
      <c r="M47" s="242" t="s">
        <v>33</v>
      </c>
      <c r="N47" s="242" t="s">
        <v>33</v>
      </c>
      <c r="O47" s="243" t="s">
        <v>382</v>
      </c>
      <c r="P47" s="226">
        <v>3791885</v>
      </c>
      <c r="Q47" s="249">
        <v>110000</v>
      </c>
      <c r="R47" s="583">
        <f t="shared" si="1"/>
        <v>112750</v>
      </c>
      <c r="S47" s="250"/>
      <c r="T47" s="251"/>
    </row>
    <row r="48" spans="3:20" s="26" customFormat="1" ht="237.75" customHeight="1">
      <c r="C48" s="37">
        <v>1</v>
      </c>
      <c r="D48" s="794" t="s">
        <v>391</v>
      </c>
      <c r="E48" s="790" t="s">
        <v>1075</v>
      </c>
      <c r="F48" s="443" t="s">
        <v>26</v>
      </c>
      <c r="G48" s="443" t="s">
        <v>630</v>
      </c>
      <c r="H48" s="442" t="s">
        <v>743</v>
      </c>
      <c r="I48" s="442" t="s">
        <v>743</v>
      </c>
      <c r="J48" s="380" t="s">
        <v>605</v>
      </c>
      <c r="K48" s="324" t="s">
        <v>382</v>
      </c>
      <c r="L48" s="259"/>
      <c r="M48" s="259" t="s">
        <v>33</v>
      </c>
      <c r="N48" s="259" t="s">
        <v>33</v>
      </c>
      <c r="O48" s="259" t="s">
        <v>33</v>
      </c>
      <c r="P48" s="24"/>
      <c r="Q48" s="328"/>
      <c r="R48" s="328"/>
      <c r="S48" s="251">
        <v>250000</v>
      </c>
      <c r="T48" s="29"/>
    </row>
    <row r="49" spans="3:20" s="26" customFormat="1" ht="306" customHeight="1">
      <c r="C49" s="37"/>
      <c r="D49" s="794" t="s">
        <v>391</v>
      </c>
      <c r="E49" s="791" t="s">
        <v>1076</v>
      </c>
      <c r="F49" s="444" t="s">
        <v>26</v>
      </c>
      <c r="G49" s="569" t="s">
        <v>759</v>
      </c>
      <c r="H49" s="442" t="s">
        <v>743</v>
      </c>
      <c r="I49" s="442" t="s">
        <v>743</v>
      </c>
      <c r="J49" s="628" t="s">
        <v>624</v>
      </c>
      <c r="K49" s="624" t="s">
        <v>382</v>
      </c>
      <c r="L49" s="242"/>
      <c r="M49" s="259" t="s">
        <v>33</v>
      </c>
      <c r="N49" s="242"/>
      <c r="O49" s="624" t="s">
        <v>382</v>
      </c>
      <c r="P49" s="254"/>
      <c r="Q49" s="328"/>
      <c r="R49" s="328"/>
      <c r="S49" s="423">
        <v>225000</v>
      </c>
      <c r="T49" s="29"/>
    </row>
    <row r="50" spans="3:20" s="26" customFormat="1" ht="62.25" customHeight="1">
      <c r="C50" s="37"/>
      <c r="D50" s="794" t="s">
        <v>391</v>
      </c>
      <c r="E50" s="657" t="s">
        <v>1021</v>
      </c>
      <c r="F50" s="444" t="s">
        <v>26</v>
      </c>
      <c r="G50" s="444" t="s">
        <v>632</v>
      </c>
      <c r="H50" s="442" t="s">
        <v>743</v>
      </c>
      <c r="I50" s="442" t="s">
        <v>743</v>
      </c>
      <c r="J50" s="243">
        <v>64.3</v>
      </c>
      <c r="K50" s="242" t="s">
        <v>33</v>
      </c>
      <c r="L50" s="387" t="s">
        <v>382</v>
      </c>
      <c r="M50" s="242" t="s">
        <v>33</v>
      </c>
      <c r="N50" s="243" t="s">
        <v>382</v>
      </c>
      <c r="O50" s="242" t="s">
        <v>33</v>
      </c>
      <c r="P50" s="226"/>
      <c r="Q50" s="249"/>
      <c r="R50" s="509"/>
      <c r="S50" s="641">
        <v>225000</v>
      </c>
      <c r="T50" s="627" t="s">
        <v>36</v>
      </c>
    </row>
    <row r="51" spans="3:20" s="26" customFormat="1" ht="166.5" customHeight="1">
      <c r="C51" s="37"/>
      <c r="D51" s="795" t="s">
        <v>391</v>
      </c>
      <c r="E51" s="677" t="s">
        <v>1060</v>
      </c>
      <c r="F51" s="634" t="s">
        <v>26</v>
      </c>
      <c r="G51" s="634" t="s">
        <v>1022</v>
      </c>
      <c r="H51" s="635" t="s">
        <v>743</v>
      </c>
      <c r="I51" s="635" t="s">
        <v>743</v>
      </c>
      <c r="J51" s="678" t="s">
        <v>605</v>
      </c>
      <c r="K51" s="638" t="s">
        <v>382</v>
      </c>
      <c r="L51" s="639" t="s">
        <v>382</v>
      </c>
      <c r="M51" s="259" t="s">
        <v>33</v>
      </c>
      <c r="N51" s="242"/>
      <c r="O51" s="630"/>
      <c r="P51" s="631"/>
      <c r="Q51" s="632"/>
      <c r="R51" s="633"/>
      <c r="S51" s="640">
        <v>550000</v>
      </c>
      <c r="T51" s="627"/>
    </row>
    <row r="52" spans="3:20" s="26" customFormat="1" ht="120" customHeight="1">
      <c r="C52" s="37"/>
      <c r="D52" s="794" t="s">
        <v>391</v>
      </c>
      <c r="E52" s="677" t="s">
        <v>1061</v>
      </c>
      <c r="F52" s="655" t="s">
        <v>1023</v>
      </c>
      <c r="G52" s="655" t="s">
        <v>1024</v>
      </c>
      <c r="H52" s="635" t="s">
        <v>743</v>
      </c>
      <c r="I52" s="635" t="s">
        <v>743</v>
      </c>
      <c r="J52" s="645" t="s">
        <v>1062</v>
      </c>
      <c r="K52" s="636"/>
      <c r="L52" s="637" t="s">
        <v>382</v>
      </c>
      <c r="M52" s="259" t="s">
        <v>33</v>
      </c>
      <c r="N52" s="242"/>
      <c r="O52" s="630" t="s">
        <v>382</v>
      </c>
      <c r="P52" s="642"/>
      <c r="Q52" s="643"/>
      <c r="R52" s="644"/>
      <c r="S52" s="640">
        <v>125000</v>
      </c>
      <c r="T52" s="640"/>
    </row>
    <row r="53" spans="3:20" s="26" customFormat="1" ht="63">
      <c r="C53" s="37">
        <v>26</v>
      </c>
      <c r="D53" s="794" t="s">
        <v>391</v>
      </c>
      <c r="E53" s="648" t="s">
        <v>1021</v>
      </c>
      <c r="F53" s="655" t="s">
        <v>26</v>
      </c>
      <c r="G53" s="634" t="s">
        <v>1032</v>
      </c>
      <c r="H53" s="635" t="s">
        <v>743</v>
      </c>
      <c r="I53" s="635" t="s">
        <v>743</v>
      </c>
      <c r="J53" s="650" t="s">
        <v>33</v>
      </c>
      <c r="K53" s="651"/>
      <c r="L53" s="639" t="s">
        <v>382</v>
      </c>
      <c r="M53" s="259" t="s">
        <v>33</v>
      </c>
      <c r="N53" s="651"/>
      <c r="O53" s="651"/>
      <c r="P53" s="652"/>
      <c r="Q53" s="646"/>
      <c r="R53" s="647"/>
      <c r="S53" s="647"/>
      <c r="T53" s="640">
        <v>200000</v>
      </c>
    </row>
    <row r="54" spans="3:20" s="26" customFormat="1" ht="78.75" customHeight="1">
      <c r="C54" s="37">
        <v>28</v>
      </c>
      <c r="D54" s="794" t="s">
        <v>391</v>
      </c>
      <c r="E54" s="648" t="s">
        <v>1021</v>
      </c>
      <c r="F54" s="655" t="s">
        <v>1033</v>
      </c>
      <c r="G54" s="679" t="s">
        <v>1034</v>
      </c>
      <c r="H54" s="635" t="s">
        <v>743</v>
      </c>
      <c r="I54" s="635" t="s">
        <v>743</v>
      </c>
      <c r="J54" s="683" t="s">
        <v>1035</v>
      </c>
      <c r="K54" s="651"/>
      <c r="L54" s="639" t="s">
        <v>382</v>
      </c>
      <c r="M54" s="259" t="s">
        <v>33</v>
      </c>
      <c r="N54" s="651"/>
      <c r="O54" s="656" t="s">
        <v>382</v>
      </c>
      <c r="P54" s="652"/>
      <c r="Q54" s="646"/>
      <c r="R54" s="647"/>
      <c r="S54" s="640">
        <v>95000</v>
      </c>
      <c r="T54" s="640"/>
    </row>
    <row r="55" spans="3:20" s="26" customFormat="1" ht="44.25" customHeight="1">
      <c r="C55" s="37"/>
      <c r="D55" s="794" t="s">
        <v>391</v>
      </c>
      <c r="E55" s="648" t="s">
        <v>1027</v>
      </c>
      <c r="F55" s="634" t="s">
        <v>26</v>
      </c>
      <c r="G55" s="653" t="s">
        <v>1028</v>
      </c>
      <c r="H55" s="635" t="s">
        <v>743</v>
      </c>
      <c r="I55" s="635" t="s">
        <v>743</v>
      </c>
      <c r="J55" s="650" t="s">
        <v>33</v>
      </c>
      <c r="K55" s="651"/>
      <c r="L55" s="637" t="s">
        <v>382</v>
      </c>
      <c r="M55" s="259" t="s">
        <v>33</v>
      </c>
      <c r="N55" s="651"/>
      <c r="O55" s="651"/>
      <c r="P55" s="652"/>
      <c r="Q55" s="646"/>
      <c r="R55" s="647"/>
      <c r="S55" s="647"/>
      <c r="T55" s="640">
        <v>300000</v>
      </c>
    </row>
    <row r="56" spans="3:20" s="26" customFormat="1" ht="75">
      <c r="C56" s="37">
        <v>24</v>
      </c>
      <c r="D56" s="794" t="s">
        <v>391</v>
      </c>
      <c r="E56" s="654" t="s">
        <v>1027</v>
      </c>
      <c r="F56" s="443" t="s">
        <v>1029</v>
      </c>
      <c r="G56" s="443" t="s">
        <v>775</v>
      </c>
      <c r="H56" s="442" t="s">
        <v>743</v>
      </c>
      <c r="I56" s="442" t="s">
        <v>743</v>
      </c>
      <c r="J56" s="242" t="s">
        <v>33</v>
      </c>
      <c r="K56" s="20"/>
      <c r="L56" s="20"/>
      <c r="M56" s="259" t="s">
        <v>33</v>
      </c>
      <c r="N56" s="20"/>
      <c r="O56" s="20"/>
      <c r="P56" s="24"/>
      <c r="Q56" s="328"/>
      <c r="R56" s="250"/>
      <c r="S56" s="250"/>
      <c r="T56" s="428">
        <v>100000</v>
      </c>
    </row>
    <row r="57" spans="3:20" s="26" customFormat="1" ht="31.5">
      <c r="C57" s="37">
        <v>25</v>
      </c>
      <c r="D57" s="794" t="s">
        <v>391</v>
      </c>
      <c r="E57" s="648" t="s">
        <v>1027</v>
      </c>
      <c r="F57" s="655" t="s">
        <v>1030</v>
      </c>
      <c r="G57" s="634" t="s">
        <v>1031</v>
      </c>
      <c r="H57" s="635" t="s">
        <v>743</v>
      </c>
      <c r="I57" s="635" t="s">
        <v>743</v>
      </c>
      <c r="J57" s="650" t="s">
        <v>33</v>
      </c>
      <c r="K57" s="651"/>
      <c r="L57" s="639" t="s">
        <v>382</v>
      </c>
      <c r="M57" s="259" t="s">
        <v>33</v>
      </c>
      <c r="N57" s="651"/>
      <c r="O57" s="651"/>
      <c r="P57" s="652"/>
      <c r="Q57" s="646"/>
      <c r="R57" s="647"/>
      <c r="S57" s="647"/>
      <c r="T57" s="640">
        <v>200000</v>
      </c>
    </row>
    <row r="58" spans="3:20" s="26" customFormat="1" ht="51.75" customHeight="1">
      <c r="C58" s="37"/>
      <c r="D58" s="794" t="s">
        <v>391</v>
      </c>
      <c r="E58" s="648" t="s">
        <v>1025</v>
      </c>
      <c r="F58" s="634" t="s">
        <v>26</v>
      </c>
      <c r="G58" s="649" t="s">
        <v>1026</v>
      </c>
      <c r="H58" s="635" t="s">
        <v>743</v>
      </c>
      <c r="I58" s="635" t="s">
        <v>743</v>
      </c>
      <c r="J58" s="650" t="s">
        <v>33</v>
      </c>
      <c r="K58" s="651"/>
      <c r="L58" s="637" t="s">
        <v>382</v>
      </c>
      <c r="M58" s="259" t="s">
        <v>33</v>
      </c>
      <c r="N58" s="651"/>
      <c r="O58" s="651"/>
      <c r="P58" s="652"/>
      <c r="Q58" s="646"/>
      <c r="R58" s="647"/>
      <c r="S58" s="647"/>
      <c r="T58" s="640">
        <v>125000</v>
      </c>
    </row>
    <row r="59" spans="3:20" s="26" customFormat="1" ht="45">
      <c r="C59" s="37"/>
      <c r="D59" s="794" t="s">
        <v>391</v>
      </c>
      <c r="E59" s="648" t="s">
        <v>1025</v>
      </c>
      <c r="F59" s="655" t="s">
        <v>1030</v>
      </c>
      <c r="G59" s="444" t="s">
        <v>1036</v>
      </c>
      <c r="H59" s="635" t="s">
        <v>743</v>
      </c>
      <c r="I59" s="635" t="s">
        <v>743</v>
      </c>
      <c r="J59" s="259" t="s">
        <v>33</v>
      </c>
      <c r="K59" s="651"/>
      <c r="L59" s="639" t="s">
        <v>382</v>
      </c>
      <c r="M59" s="259" t="s">
        <v>33</v>
      </c>
      <c r="N59" s="651"/>
      <c r="O59" s="651"/>
      <c r="P59" s="652"/>
      <c r="Q59" s="646"/>
      <c r="R59" s="647"/>
      <c r="S59" s="647"/>
      <c r="T59" s="640">
        <v>50000</v>
      </c>
    </row>
    <row r="60" spans="3:20" s="26" customFormat="1" ht="46.5" customHeight="1">
      <c r="C60" s="37">
        <v>16</v>
      </c>
      <c r="D60" s="794" t="s">
        <v>391</v>
      </c>
      <c r="E60" s="685" t="s">
        <v>1059</v>
      </c>
      <c r="F60" s="443" t="s">
        <v>112</v>
      </c>
      <c r="G60" s="443" t="s">
        <v>648</v>
      </c>
      <c r="H60" s="442" t="s">
        <v>743</v>
      </c>
      <c r="I60" s="442" t="s">
        <v>743</v>
      </c>
      <c r="J60" s="681" t="s">
        <v>1019</v>
      </c>
      <c r="K60" s="379" t="s">
        <v>33</v>
      </c>
      <c r="L60" s="259"/>
      <c r="M60" s="381" t="s">
        <v>1020</v>
      </c>
      <c r="N60" s="242" t="s">
        <v>33</v>
      </c>
      <c r="O60" s="242" t="s">
        <v>33</v>
      </c>
      <c r="P60" s="254"/>
      <c r="Q60" s="328"/>
      <c r="R60" s="250"/>
      <c r="S60" s="250"/>
      <c r="T60" s="251"/>
    </row>
    <row r="61" spans="3:20" s="26" customFormat="1" ht="15">
      <c r="C61" s="37"/>
      <c r="D61" s="18"/>
      <c r="E61" s="313"/>
      <c r="F61" s="18"/>
      <c r="G61" s="18"/>
      <c r="H61" s="320"/>
      <c r="I61" s="320"/>
      <c r="J61" s="20"/>
      <c r="K61" s="20"/>
      <c r="L61" s="20"/>
      <c r="M61" s="20"/>
      <c r="N61" s="20"/>
      <c r="O61" s="20"/>
      <c r="P61" s="24"/>
      <c r="Q61" s="328"/>
      <c r="R61" s="250"/>
      <c r="S61" s="250"/>
      <c r="T61" s="428"/>
    </row>
    <row r="62" spans="3:20" s="26" customFormat="1" ht="18.75" customHeight="1">
      <c r="C62" s="37">
        <v>29</v>
      </c>
      <c r="D62" s="153"/>
      <c r="E62" s="143"/>
      <c r="F62" s="82"/>
      <c r="G62" s="82" t="s">
        <v>465</v>
      </c>
      <c r="H62" s="151"/>
      <c r="I62" s="151"/>
      <c r="J62" s="151"/>
      <c r="K62" s="151"/>
      <c r="L62" s="151"/>
      <c r="M62" s="151"/>
      <c r="N62" s="151" t="s">
        <v>620</v>
      </c>
      <c r="O62" s="151"/>
      <c r="P62" s="166">
        <f>SUM(P6:P50)</f>
        <v>20314631</v>
      </c>
      <c r="Q62" s="166">
        <f>SUM(Q6:Q61)</f>
        <v>4596309</v>
      </c>
      <c r="R62" s="166">
        <f>SUM(R6:R61)</f>
        <v>4711216.725000001</v>
      </c>
      <c r="S62" s="166">
        <f>SUM(S6:S61)</f>
        <v>1470000</v>
      </c>
      <c r="T62" s="166">
        <f>SUM(T6:T61)</f>
        <v>1125000</v>
      </c>
    </row>
    <row r="63" spans="3:20" s="26" customFormat="1" ht="15">
      <c r="C63" s="37">
        <v>30</v>
      </c>
      <c r="D63" s="18"/>
      <c r="E63" s="19"/>
      <c r="F63" s="21"/>
      <c r="G63" s="21"/>
      <c r="H63" s="28"/>
      <c r="I63" s="28"/>
      <c r="J63" s="28"/>
      <c r="K63" s="28"/>
      <c r="L63" s="28"/>
      <c r="M63" s="28"/>
      <c r="N63" s="28"/>
      <c r="O63" s="28"/>
      <c r="P63" s="31"/>
      <c r="Q63" s="253"/>
      <c r="R63" s="250"/>
      <c r="S63" s="250"/>
      <c r="T63" s="251"/>
    </row>
    <row r="64" spans="3:20" s="26" customFormat="1" ht="15">
      <c r="C64" s="37">
        <v>31</v>
      </c>
      <c r="D64" s="150"/>
      <c r="E64" s="143"/>
      <c r="F64" s="169"/>
      <c r="G64" s="170" t="s">
        <v>466</v>
      </c>
      <c r="H64" s="151"/>
      <c r="I64" s="168"/>
      <c r="J64" s="168"/>
      <c r="K64" s="168"/>
      <c r="L64" s="168"/>
      <c r="M64" s="168"/>
      <c r="N64" s="168"/>
      <c r="O64" s="168"/>
      <c r="P64" s="164"/>
      <c r="Q64" s="253"/>
      <c r="R64" s="250"/>
      <c r="S64" s="250"/>
      <c r="T64" s="251"/>
    </row>
    <row r="65" spans="3:20" s="26" customFormat="1" ht="15">
      <c r="C65" s="37">
        <v>32</v>
      </c>
      <c r="D65" s="27"/>
      <c r="E65" s="19"/>
      <c r="F65" s="46"/>
      <c r="G65" s="21"/>
      <c r="H65" s="28"/>
      <c r="I65" s="81"/>
      <c r="J65" s="81"/>
      <c r="K65" s="81"/>
      <c r="L65" s="81"/>
      <c r="M65" s="81"/>
      <c r="N65" s="81"/>
      <c r="O65" s="81"/>
      <c r="P65" s="80"/>
      <c r="Q65" s="251"/>
      <c r="R65" s="295"/>
      <c r="S65" s="250"/>
      <c r="T65" s="251"/>
    </row>
    <row r="66" spans="3:20" s="26" customFormat="1" ht="15">
      <c r="C66" s="37">
        <v>33</v>
      </c>
      <c r="D66" s="18"/>
      <c r="E66" s="19"/>
      <c r="F66" s="18"/>
      <c r="G66" s="82" t="s">
        <v>467</v>
      </c>
      <c r="H66" s="20"/>
      <c r="I66" s="20"/>
      <c r="J66" s="20"/>
      <c r="K66" s="20"/>
      <c r="L66" s="20"/>
      <c r="M66" s="20"/>
      <c r="N66" s="20"/>
      <c r="O66" s="20"/>
      <c r="P66" s="163"/>
      <c r="Q66" s="251"/>
      <c r="R66" s="295"/>
      <c r="S66" s="250"/>
      <c r="T66" s="251"/>
    </row>
    <row r="67" spans="3:20" s="26" customFormat="1" ht="15">
      <c r="C67" s="37">
        <v>34</v>
      </c>
      <c r="D67" s="27"/>
      <c r="E67" s="34"/>
      <c r="F67" s="27"/>
      <c r="G67" s="21"/>
      <c r="H67" s="32"/>
      <c r="I67" s="32"/>
      <c r="J67" s="32"/>
      <c r="K67" s="32"/>
      <c r="L67" s="32"/>
      <c r="M67" s="32"/>
      <c r="N67" s="32"/>
      <c r="O67" s="32"/>
      <c r="P67" s="80"/>
      <c r="Q67" s="302"/>
      <c r="R67" s="304"/>
      <c r="S67" s="250"/>
      <c r="T67" s="251"/>
    </row>
    <row r="68" spans="3:20" s="26" customFormat="1" ht="15">
      <c r="C68" s="37">
        <v>35</v>
      </c>
      <c r="D68" s="27"/>
      <c r="E68" s="34"/>
      <c r="F68" s="27"/>
      <c r="G68" s="82"/>
      <c r="H68" s="32"/>
      <c r="I68" s="32"/>
      <c r="J68" s="32"/>
      <c r="K68" s="32"/>
      <c r="L68" s="32"/>
      <c r="M68" s="32"/>
      <c r="N68" s="32"/>
      <c r="O68" s="32"/>
      <c r="P68" s="84"/>
      <c r="Q68" s="253"/>
      <c r="R68" s="250"/>
      <c r="S68" s="295"/>
      <c r="T68" s="251"/>
    </row>
    <row r="69" spans="3:20" s="26" customFormat="1" ht="15">
      <c r="C69" s="37">
        <v>36</v>
      </c>
      <c r="D69" s="27"/>
      <c r="E69" s="34"/>
      <c r="F69" s="27"/>
      <c r="G69" s="33"/>
      <c r="H69" s="32"/>
      <c r="I69" s="32"/>
      <c r="J69" s="32"/>
      <c r="K69" s="32"/>
      <c r="L69" s="32"/>
      <c r="M69" s="32"/>
      <c r="N69" s="32"/>
      <c r="O69" s="32"/>
      <c r="P69" s="164"/>
      <c r="Q69" s="251"/>
      <c r="R69" s="295"/>
      <c r="S69" s="250"/>
      <c r="T69" s="251"/>
    </row>
    <row r="70" spans="3:20" s="26" customFormat="1" ht="15">
      <c r="C70" s="37">
        <v>37</v>
      </c>
      <c r="D70" s="27"/>
      <c r="E70" s="34"/>
      <c r="F70" s="21"/>
      <c r="G70" s="82"/>
      <c r="H70" s="28"/>
      <c r="I70" s="28"/>
      <c r="J70" s="28"/>
      <c r="K70" s="28"/>
      <c r="L70" s="28"/>
      <c r="M70" s="28"/>
      <c r="N70" s="28"/>
      <c r="O70" s="28"/>
      <c r="P70" s="163"/>
      <c r="Q70" s="251"/>
      <c r="R70" s="295"/>
      <c r="S70" s="250"/>
      <c r="T70" s="251"/>
    </row>
    <row r="71" spans="3:20" s="26" customFormat="1" ht="15">
      <c r="C71" s="37">
        <v>38</v>
      </c>
      <c r="D71" s="27"/>
      <c r="E71" s="34"/>
      <c r="F71" s="21"/>
      <c r="G71" s="21"/>
      <c r="H71" s="28"/>
      <c r="I71" s="28"/>
      <c r="J71" s="28"/>
      <c r="K71" s="28"/>
      <c r="L71" s="28"/>
      <c r="M71" s="28"/>
      <c r="N71" s="28"/>
      <c r="O71" s="28"/>
      <c r="P71" s="163"/>
      <c r="Q71" s="253"/>
      <c r="R71" s="250"/>
      <c r="S71" s="295"/>
      <c r="T71" s="251"/>
    </row>
    <row r="72" spans="3:20" s="26" customFormat="1" ht="15">
      <c r="C72" s="37"/>
      <c r="D72" s="27"/>
      <c r="E72" s="34"/>
      <c r="F72" s="21"/>
      <c r="G72" s="82"/>
      <c r="H72" s="28"/>
      <c r="I72" s="28"/>
      <c r="J72" s="28"/>
      <c r="K72" s="28"/>
      <c r="L72" s="28"/>
      <c r="M72" s="28"/>
      <c r="N72" s="28"/>
      <c r="O72" s="28"/>
      <c r="P72" s="165"/>
      <c r="Q72" s="251"/>
      <c r="R72" s="295"/>
      <c r="S72" s="250"/>
      <c r="T72" s="251"/>
    </row>
    <row r="73" spans="3:20" s="26" customFormat="1" ht="15">
      <c r="C73" s="37"/>
      <c r="D73" s="27"/>
      <c r="E73" s="34"/>
      <c r="F73" s="21"/>
      <c r="G73" s="21"/>
      <c r="H73" s="28"/>
      <c r="I73" s="28"/>
      <c r="J73" s="28"/>
      <c r="K73" s="28"/>
      <c r="L73" s="28"/>
      <c r="M73" s="28"/>
      <c r="N73" s="28"/>
      <c r="O73" s="28"/>
      <c r="P73" s="23"/>
      <c r="Q73" s="251"/>
      <c r="R73" s="295"/>
      <c r="S73" s="250"/>
      <c r="T73" s="251"/>
    </row>
    <row r="74" spans="3:20" s="26" customFormat="1" ht="15">
      <c r="C74" s="37"/>
      <c r="D74" s="27"/>
      <c r="E74" s="34"/>
      <c r="F74" s="18"/>
      <c r="G74" s="82"/>
      <c r="H74" s="30"/>
      <c r="I74" s="30"/>
      <c r="J74" s="30"/>
      <c r="K74" s="30"/>
      <c r="L74" s="30"/>
      <c r="M74" s="30"/>
      <c r="N74" s="30"/>
      <c r="O74" s="30"/>
      <c r="P74" s="83"/>
      <c r="Q74" s="251"/>
      <c r="R74" s="295"/>
      <c r="S74" s="250"/>
      <c r="T74" s="251"/>
    </row>
    <row r="75" spans="3:20" s="26" customFormat="1" ht="15.75" thickBot="1">
      <c r="C75" s="37">
        <v>39</v>
      </c>
      <c r="D75" s="27"/>
      <c r="E75" s="34"/>
      <c r="F75" s="18"/>
      <c r="G75" s="18"/>
      <c r="H75" s="30"/>
      <c r="I75" s="30"/>
      <c r="J75" s="30"/>
      <c r="K75" s="30"/>
      <c r="L75" s="30"/>
      <c r="M75" s="30"/>
      <c r="N75" s="30"/>
      <c r="O75" s="30"/>
      <c r="P75" s="23"/>
      <c r="Q75" s="299"/>
      <c r="R75" s="510"/>
      <c r="S75" s="318"/>
      <c r="T75" s="299"/>
    </row>
    <row r="76" spans="3:20" s="26" customFormat="1" ht="15">
      <c r="C76" s="37">
        <v>40</v>
      </c>
      <c r="D76" s="27"/>
      <c r="E76" s="34"/>
      <c r="F76" s="18"/>
      <c r="G76" s="18"/>
      <c r="H76" s="20"/>
      <c r="I76" s="20"/>
      <c r="J76" s="20"/>
      <c r="K76" s="20"/>
      <c r="L76" s="20"/>
      <c r="M76" s="20"/>
      <c r="N76" s="20"/>
      <c r="O76" s="20"/>
      <c r="P76" s="23"/>
      <c r="Q76" s="284"/>
      <c r="R76" s="317"/>
      <c r="S76" s="317"/>
      <c r="T76" s="297"/>
    </row>
    <row r="77" spans="3:20" s="26" customFormat="1" ht="15">
      <c r="C77" s="37">
        <v>41</v>
      </c>
      <c r="D77" s="27"/>
      <c r="E77" s="34"/>
      <c r="F77" s="18"/>
      <c r="G77" s="18"/>
      <c r="H77" s="20"/>
      <c r="I77" s="20"/>
      <c r="J77" s="20"/>
      <c r="K77" s="20"/>
      <c r="L77" s="20"/>
      <c r="M77" s="20"/>
      <c r="N77" s="20"/>
      <c r="O77" s="20"/>
      <c r="P77" s="23"/>
      <c r="Q77" s="251"/>
      <c r="R77" s="295"/>
      <c r="S77" s="250"/>
      <c r="T77" s="251"/>
    </row>
    <row r="78" spans="3:20" s="26" customFormat="1" ht="15">
      <c r="C78" s="37">
        <v>42</v>
      </c>
      <c r="D78" s="27"/>
      <c r="E78" s="34"/>
      <c r="F78" s="18"/>
      <c r="G78" s="21"/>
      <c r="H78" s="20"/>
      <c r="I78" s="20"/>
      <c r="J78" s="20"/>
      <c r="K78" s="20"/>
      <c r="L78" s="20"/>
      <c r="M78" s="20"/>
      <c r="N78" s="20"/>
      <c r="O78" s="20"/>
      <c r="P78" s="23"/>
      <c r="Q78" s="253"/>
      <c r="R78" s="250"/>
      <c r="S78" s="250"/>
      <c r="T78" s="251"/>
    </row>
    <row r="79" spans="3:20" s="26" customFormat="1" ht="15">
      <c r="C79" s="37"/>
      <c r="D79" s="27"/>
      <c r="E79" s="34"/>
      <c r="F79" s="18"/>
      <c r="G79" s="21"/>
      <c r="H79" s="20"/>
      <c r="I79" s="20"/>
      <c r="J79" s="20"/>
      <c r="K79" s="20"/>
      <c r="L79" s="20"/>
      <c r="M79" s="20"/>
      <c r="N79" s="20"/>
      <c r="O79" s="20"/>
      <c r="P79" s="23"/>
      <c r="Q79" s="253"/>
      <c r="R79" s="250"/>
      <c r="S79" s="250"/>
      <c r="T79" s="251"/>
    </row>
    <row r="80" spans="3:20" s="26" customFormat="1" ht="15">
      <c r="C80" s="37"/>
      <c r="D80" s="27"/>
      <c r="E80" s="34"/>
      <c r="F80" s="18"/>
      <c r="G80" s="82"/>
      <c r="H80" s="20"/>
      <c r="I80" s="20"/>
      <c r="J80" s="20"/>
      <c r="K80" s="20"/>
      <c r="L80" s="20"/>
      <c r="M80" s="20"/>
      <c r="N80" s="20"/>
      <c r="O80" s="20"/>
      <c r="P80" s="83"/>
      <c r="Q80" s="253"/>
      <c r="R80" s="250"/>
      <c r="S80" s="250"/>
      <c r="T80" s="251"/>
    </row>
    <row r="81" spans="3:20" s="26" customFormat="1" ht="15">
      <c r="C81" s="37"/>
      <c r="D81" s="27"/>
      <c r="E81" s="34"/>
      <c r="F81" s="18"/>
      <c r="G81" s="21"/>
      <c r="H81" s="20"/>
      <c r="I81" s="20"/>
      <c r="J81" s="20"/>
      <c r="K81" s="20"/>
      <c r="L81" s="20"/>
      <c r="M81" s="20"/>
      <c r="N81" s="20"/>
      <c r="O81" s="20"/>
      <c r="P81" s="23"/>
      <c r="Q81" s="253"/>
      <c r="R81" s="250"/>
      <c r="S81" s="250"/>
      <c r="T81" s="251"/>
    </row>
    <row r="82" spans="4:20" ht="15">
      <c r="D82" s="29"/>
      <c r="E82" s="19"/>
      <c r="F82" s="21"/>
      <c r="G82" s="82"/>
      <c r="H82" s="28"/>
      <c r="I82" s="28"/>
      <c r="J82" s="28"/>
      <c r="K82" s="28"/>
      <c r="L82" s="28"/>
      <c r="M82" s="28"/>
      <c r="N82" s="28"/>
      <c r="O82" s="28"/>
      <c r="P82" s="85"/>
      <c r="Q82" s="253"/>
      <c r="R82" s="250"/>
      <c r="S82" s="250"/>
      <c r="T82" s="251"/>
    </row>
    <row r="83" spans="4:20" ht="15">
      <c r="D83" s="29"/>
      <c r="E83" s="19"/>
      <c r="F83" s="21"/>
      <c r="G83" s="21"/>
      <c r="H83" s="28"/>
      <c r="I83" s="28"/>
      <c r="J83" s="28"/>
      <c r="K83" s="28"/>
      <c r="L83" s="28"/>
      <c r="M83" s="28"/>
      <c r="N83" s="28"/>
      <c r="O83" s="28"/>
      <c r="P83" s="31"/>
      <c r="Q83" s="253"/>
      <c r="R83" s="250"/>
      <c r="S83" s="250"/>
      <c r="T83" s="251"/>
    </row>
    <row r="84" spans="4:20" ht="15">
      <c r="D84" s="18"/>
      <c r="E84" s="19"/>
      <c r="F84" s="18"/>
      <c r="G84" s="82"/>
      <c r="H84" s="20"/>
      <c r="I84" s="20"/>
      <c r="J84" s="20"/>
      <c r="K84" s="20"/>
      <c r="L84" s="20"/>
      <c r="M84" s="20"/>
      <c r="N84" s="20"/>
      <c r="O84" s="20"/>
      <c r="P84" s="23"/>
      <c r="Q84" s="253"/>
      <c r="R84" s="250"/>
      <c r="S84" s="250"/>
      <c r="T84" s="251"/>
    </row>
    <row r="85" spans="4:20" ht="15">
      <c r="D85" s="18"/>
      <c r="E85" s="19"/>
      <c r="F85" s="18"/>
      <c r="G85" s="21"/>
      <c r="H85" s="20"/>
      <c r="I85" s="20"/>
      <c r="J85" s="20"/>
      <c r="K85" s="20"/>
      <c r="L85" s="20"/>
      <c r="M85" s="20"/>
      <c r="N85" s="20"/>
      <c r="O85" s="20"/>
      <c r="P85" s="23"/>
      <c r="Q85" s="251"/>
      <c r="R85" s="295"/>
      <c r="S85" s="250"/>
      <c r="T85" s="251"/>
    </row>
    <row r="86" spans="4:20" ht="15">
      <c r="D86" s="18"/>
      <c r="E86" s="19"/>
      <c r="F86" s="18"/>
      <c r="G86" s="21"/>
      <c r="H86" s="20"/>
      <c r="I86" s="20"/>
      <c r="J86" s="20"/>
      <c r="K86" s="20"/>
      <c r="L86" s="20"/>
      <c r="M86" s="20"/>
      <c r="N86" s="20"/>
      <c r="O86" s="20"/>
      <c r="P86" s="23"/>
      <c r="Q86" s="253"/>
      <c r="R86" s="250"/>
      <c r="S86" s="250"/>
      <c r="T86" s="251"/>
    </row>
    <row r="87" spans="4:20" ht="15">
      <c r="D87" s="18"/>
      <c r="E87" s="19"/>
      <c r="F87" s="18"/>
      <c r="G87" s="21"/>
      <c r="H87" s="20"/>
      <c r="I87" s="20"/>
      <c r="J87" s="20"/>
      <c r="K87" s="20"/>
      <c r="L87" s="20"/>
      <c r="M87" s="20"/>
      <c r="N87" s="20"/>
      <c r="O87" s="20"/>
      <c r="P87" s="23"/>
      <c r="Q87" s="300"/>
      <c r="R87" s="511"/>
      <c r="S87" s="250"/>
      <c r="T87" s="303"/>
    </row>
    <row r="88" spans="4:20" ht="15">
      <c r="D88" s="18"/>
      <c r="E88" s="19"/>
      <c r="F88" s="18"/>
      <c r="G88" s="21"/>
      <c r="H88" s="20"/>
      <c r="I88" s="20"/>
      <c r="J88" s="20"/>
      <c r="K88" s="20"/>
      <c r="L88" s="20"/>
      <c r="M88" s="20"/>
      <c r="N88" s="20"/>
      <c r="O88" s="20"/>
      <c r="P88" s="23"/>
      <c r="Q88" s="300"/>
      <c r="R88" s="511"/>
      <c r="S88" s="250"/>
      <c r="T88" s="251"/>
    </row>
    <row r="89" spans="4:20" ht="15">
      <c r="D89" s="3"/>
      <c r="E89" s="3"/>
      <c r="F89" s="4"/>
      <c r="G89" s="91"/>
      <c r="H89" s="17"/>
      <c r="I89" s="17"/>
      <c r="J89" s="17"/>
      <c r="K89" s="17"/>
      <c r="L89" s="28"/>
      <c r="M89" s="17"/>
      <c r="N89" s="17"/>
      <c r="O89" s="17"/>
      <c r="P89" s="62"/>
      <c r="Q89" s="253"/>
      <c r="R89" s="250"/>
      <c r="S89" s="250"/>
      <c r="T89" s="251"/>
    </row>
    <row r="90" spans="17:20" ht="15">
      <c r="Q90" s="253"/>
      <c r="R90" s="250"/>
      <c r="S90" s="250"/>
      <c r="T90" s="251"/>
    </row>
    <row r="91" spans="17:20" ht="15">
      <c r="Q91" s="253"/>
      <c r="R91" s="250"/>
      <c r="S91" s="250"/>
      <c r="T91" s="251"/>
    </row>
    <row r="92" spans="17:20" ht="15">
      <c r="Q92" s="251"/>
      <c r="R92" s="295"/>
      <c r="S92" s="250"/>
      <c r="T92" s="251"/>
    </row>
    <row r="93" spans="17:20" ht="15">
      <c r="Q93" s="253"/>
      <c r="R93" s="250"/>
      <c r="S93" s="250"/>
      <c r="T93" s="251"/>
    </row>
    <row r="94" spans="17:20" ht="15">
      <c r="Q94" s="253"/>
      <c r="R94" s="250"/>
      <c r="S94" s="250"/>
      <c r="T94" s="251"/>
    </row>
    <row r="95" spans="17:20" ht="15">
      <c r="Q95" s="253"/>
      <c r="R95" s="250"/>
      <c r="S95" s="250"/>
      <c r="T95" s="251"/>
    </row>
    <row r="96" spans="17:20" ht="15">
      <c r="Q96" s="253"/>
      <c r="R96" s="250"/>
      <c r="S96" s="250"/>
      <c r="T96" s="251"/>
    </row>
    <row r="97" spans="17:20" ht="15">
      <c r="Q97" s="253"/>
      <c r="R97" s="250"/>
      <c r="S97" s="250"/>
      <c r="T97" s="251"/>
    </row>
    <row r="98" spans="17:20" ht="15">
      <c r="Q98" s="253"/>
      <c r="R98" s="250"/>
      <c r="S98" s="250"/>
      <c r="T98" s="251"/>
    </row>
    <row r="99" spans="17:20" ht="15">
      <c r="Q99" s="253"/>
      <c r="R99" s="250"/>
      <c r="S99" s="250"/>
      <c r="T99" s="251"/>
    </row>
    <row r="100" spans="17:20" ht="15">
      <c r="Q100" s="253"/>
      <c r="R100" s="250"/>
      <c r="S100" s="250"/>
      <c r="T100" s="251"/>
    </row>
    <row r="101" spans="17:20" ht="15">
      <c r="Q101" s="253"/>
      <c r="R101" s="250"/>
      <c r="S101" s="250"/>
      <c r="T101" s="251"/>
    </row>
    <row r="102" spans="17:20" ht="15">
      <c r="Q102" s="253"/>
      <c r="R102" s="250"/>
      <c r="S102" s="250"/>
      <c r="T102" s="251"/>
    </row>
    <row r="103" spans="17:20" ht="15">
      <c r="Q103" s="253"/>
      <c r="R103" s="250"/>
      <c r="S103" s="250"/>
      <c r="T103" s="251"/>
    </row>
    <row r="104" spans="17:20" ht="15">
      <c r="Q104" s="253"/>
      <c r="R104" s="250"/>
      <c r="S104" s="250"/>
      <c r="T104" s="251"/>
    </row>
    <row r="105" spans="17:20" ht="15">
      <c r="Q105" s="253"/>
      <c r="R105" s="250"/>
      <c r="S105" s="250"/>
      <c r="T105" s="251"/>
    </row>
    <row r="106" spans="17:20" ht="15">
      <c r="Q106" s="253"/>
      <c r="R106" s="250"/>
      <c r="S106" s="250"/>
      <c r="T106" s="251"/>
    </row>
    <row r="107" spans="17:20" ht="15">
      <c r="Q107" s="253"/>
      <c r="R107" s="250"/>
      <c r="S107" s="250"/>
      <c r="T107" s="251"/>
    </row>
    <row r="108" spans="17:20" ht="15">
      <c r="Q108" s="253"/>
      <c r="R108" s="250"/>
      <c r="S108" s="250"/>
      <c r="T108" s="251"/>
    </row>
    <row r="109" spans="17:20" ht="15">
      <c r="Q109" s="253"/>
      <c r="R109" s="250"/>
      <c r="S109" s="250"/>
      <c r="T109" s="251"/>
    </row>
    <row r="110" spans="17:20" ht="15">
      <c r="Q110" s="253"/>
      <c r="R110" s="250"/>
      <c r="S110" s="304"/>
      <c r="T110" s="251"/>
    </row>
    <row r="111" spans="17:20" ht="15">
      <c r="Q111" s="253"/>
      <c r="R111" s="250"/>
      <c r="S111" s="250"/>
      <c r="T111" s="251"/>
    </row>
    <row r="112" spans="17:20" ht="15">
      <c r="Q112" s="253"/>
      <c r="R112" s="250"/>
      <c r="S112" s="250"/>
      <c r="T112" s="251"/>
    </row>
    <row r="113" spans="17:20" ht="15">
      <c r="Q113" s="253"/>
      <c r="R113" s="250"/>
      <c r="S113" s="250"/>
      <c r="T113" s="251"/>
    </row>
    <row r="114" spans="17:20" ht="15">
      <c r="Q114" s="253"/>
      <c r="R114" s="250"/>
      <c r="S114" s="250"/>
      <c r="T114" s="251"/>
    </row>
    <row r="115" spans="17:20" ht="15">
      <c r="Q115" s="251"/>
      <c r="R115" s="295"/>
      <c r="S115" s="250"/>
      <c r="T115" s="251"/>
    </row>
    <row r="116" spans="17:20" ht="15">
      <c r="Q116" s="245"/>
      <c r="R116" s="512"/>
      <c r="S116" s="250"/>
      <c r="T116" s="251"/>
    </row>
    <row r="117" spans="17:20" ht="15">
      <c r="Q117" s="253"/>
      <c r="R117" s="250"/>
      <c r="S117" s="250"/>
      <c r="T117" s="251"/>
    </row>
    <row r="118" spans="17:20" ht="15">
      <c r="Q118" s="253"/>
      <c r="R118" s="250"/>
      <c r="S118" s="250"/>
      <c r="T118" s="251"/>
    </row>
    <row r="119" spans="17:20" ht="15">
      <c r="Q119" s="305"/>
      <c r="R119" s="306"/>
      <c r="S119" s="306"/>
      <c r="T119" s="302"/>
    </row>
    <row r="120" spans="17:20" ht="15">
      <c r="Q120" s="284"/>
      <c r="R120" s="317"/>
      <c r="S120" s="250"/>
      <c r="T120" s="251"/>
    </row>
    <row r="121" spans="17:20" ht="15">
      <c r="Q121" s="239"/>
      <c r="R121" s="239"/>
      <c r="S121" s="239"/>
      <c r="T121" s="239"/>
    </row>
    <row r="122" spans="17:20" ht="15">
      <c r="Q122" s="240"/>
      <c r="R122" s="513"/>
      <c r="S122" s="211"/>
      <c r="T122" s="301"/>
    </row>
    <row r="123" spans="17:20" ht="15">
      <c r="Q123" s="240"/>
      <c r="R123" s="514"/>
      <c r="S123" s="209"/>
      <c r="T123" s="251"/>
    </row>
    <row r="124" spans="17:20" ht="15">
      <c r="Q124" s="98"/>
      <c r="R124" s="209"/>
      <c r="S124" s="209"/>
      <c r="T124" s="251"/>
    </row>
    <row r="125" spans="17:20" ht="15">
      <c r="Q125" s="210"/>
      <c r="R125" s="515"/>
      <c r="S125" s="209"/>
      <c r="T125" s="251"/>
    </row>
    <row r="126" spans="17:20" ht="15">
      <c r="Q126" s="98"/>
      <c r="R126" s="209"/>
      <c r="S126" s="209"/>
      <c r="T126" s="251"/>
    </row>
    <row r="127" spans="17:20" ht="15">
      <c r="Q127" s="99"/>
      <c r="R127" s="208"/>
      <c r="S127" s="208"/>
      <c r="T127" s="249"/>
    </row>
    <row r="128" spans="17:20" ht="15">
      <c r="Q128" s="99"/>
      <c r="R128" s="208"/>
      <c r="S128" s="208"/>
      <c r="T128" s="249"/>
    </row>
    <row r="129" spans="17:20" ht="15">
      <c r="Q129" s="99"/>
      <c r="R129" s="99"/>
      <c r="S129" s="99"/>
      <c r="T129" s="249"/>
    </row>
    <row r="130" spans="17:20" ht="15">
      <c r="Q130" s="99"/>
      <c r="R130" s="99"/>
      <c r="S130" s="99"/>
      <c r="T130" s="249"/>
    </row>
    <row r="131" spans="17:20" ht="15">
      <c r="Q131" s="99"/>
      <c r="R131" s="99"/>
      <c r="S131" s="99"/>
      <c r="T131" s="249"/>
    </row>
    <row r="132" spans="17:20" ht="15">
      <c r="Q132" s="99"/>
      <c r="R132" s="99"/>
      <c r="S132" s="99"/>
      <c r="T132" s="249"/>
    </row>
    <row r="133" spans="17:20" ht="15.75">
      <c r="Q133" s="205"/>
      <c r="R133" s="205"/>
      <c r="S133" s="205"/>
      <c r="T133" s="216"/>
    </row>
    <row r="134" spans="17:20" ht="15">
      <c r="Q134" s="99"/>
      <c r="R134" s="99"/>
      <c r="S134" s="99"/>
      <c r="T134" s="249"/>
    </row>
    <row r="135" spans="17:20" ht="15">
      <c r="Q135" s="99"/>
      <c r="R135" s="99"/>
      <c r="S135" s="99"/>
      <c r="T135" s="249"/>
    </row>
    <row r="136" spans="17:20" ht="15">
      <c r="Q136" s="99"/>
      <c r="R136" s="99"/>
      <c r="S136" s="99"/>
      <c r="T136" s="249"/>
    </row>
    <row r="137" spans="17:20" ht="15">
      <c r="Q137" s="45"/>
      <c r="R137" s="45"/>
      <c r="S137" s="45"/>
      <c r="T137" s="298"/>
    </row>
    <row r="138" spans="17:20" ht="15">
      <c r="Q138" s="45"/>
      <c r="R138" s="45"/>
      <c r="S138" s="45"/>
      <c r="T138" s="298"/>
    </row>
    <row r="139" spans="17:20" ht="15">
      <c r="Q139" s="45"/>
      <c r="R139" s="45"/>
      <c r="S139" s="45"/>
      <c r="T139" s="298"/>
    </row>
    <row r="140" spans="17:20" ht="15">
      <c r="Q140" s="45"/>
      <c r="R140" s="45"/>
      <c r="S140" s="45"/>
      <c r="T140" s="298"/>
    </row>
    <row r="141" spans="17:20" ht="15">
      <c r="Q141" s="45"/>
      <c r="R141" s="45"/>
      <c r="S141" s="45"/>
      <c r="T141" s="298"/>
    </row>
    <row r="142" spans="17:20" ht="15">
      <c r="Q142" s="45"/>
      <c r="R142" s="45"/>
      <c r="S142" s="45"/>
      <c r="T142" s="298"/>
    </row>
    <row r="143" spans="17:20" ht="15">
      <c r="Q143" s="45"/>
      <c r="R143" s="45"/>
      <c r="S143" s="45"/>
      <c r="T143" s="298"/>
    </row>
    <row r="144" spans="17:20" ht="15">
      <c r="Q144" s="45"/>
      <c r="R144" s="45"/>
      <c r="S144" s="45"/>
      <c r="T144" s="298"/>
    </row>
    <row r="145" spans="17:20" ht="15">
      <c r="Q145" s="45"/>
      <c r="R145" s="45"/>
      <c r="S145" s="45"/>
      <c r="T145" s="298"/>
    </row>
    <row r="146" spans="17:20" ht="15">
      <c r="Q146" s="45"/>
      <c r="R146" s="45"/>
      <c r="S146" s="45"/>
      <c r="T146" s="298"/>
    </row>
    <row r="147" spans="17:20" ht="15">
      <c r="Q147" s="45"/>
      <c r="R147" s="45"/>
      <c r="S147" s="45"/>
      <c r="T147" s="298"/>
    </row>
    <row r="148" spans="17:20" ht="15">
      <c r="Q148" s="45"/>
      <c r="R148" s="45"/>
      <c r="S148" s="45"/>
      <c r="T148" s="298"/>
    </row>
    <row r="149" spans="17:20" ht="15">
      <c r="Q149" s="45"/>
      <c r="R149" s="45"/>
      <c r="S149" s="45"/>
      <c r="T149" s="298"/>
    </row>
    <row r="150" spans="17:20" ht="15">
      <c r="Q150" s="45"/>
      <c r="R150" s="45"/>
      <c r="S150" s="45"/>
      <c r="T150" s="298"/>
    </row>
    <row r="151" spans="17:20" ht="15">
      <c r="Q151" s="45"/>
      <c r="R151" s="45"/>
      <c r="S151" s="45"/>
      <c r="T151" s="298"/>
    </row>
    <row r="152" spans="17:20" ht="15">
      <c r="Q152" s="45"/>
      <c r="R152" s="45"/>
      <c r="S152" s="45"/>
      <c r="T152" s="298"/>
    </row>
    <row r="153" spans="17:20" ht="15">
      <c r="Q153" s="45"/>
      <c r="R153" s="45"/>
      <c r="S153" s="45"/>
      <c r="T153" s="298"/>
    </row>
    <row r="154" spans="17:20" ht="15">
      <c r="Q154" s="45"/>
      <c r="R154" s="45"/>
      <c r="S154" s="45"/>
      <c r="T154" s="298"/>
    </row>
    <row r="155" spans="17:20" ht="15">
      <c r="Q155" s="45"/>
      <c r="R155" s="45"/>
      <c r="S155" s="45"/>
      <c r="T155" s="298"/>
    </row>
    <row r="156" spans="17:20" ht="15">
      <c r="Q156" s="45"/>
      <c r="R156" s="45"/>
      <c r="S156" s="45"/>
      <c r="T156" s="298"/>
    </row>
    <row r="157" spans="17:20" ht="15">
      <c r="Q157" s="45"/>
      <c r="R157" s="45"/>
      <c r="S157" s="45"/>
      <c r="T157" s="298"/>
    </row>
    <row r="158" spans="17:20" ht="15">
      <c r="Q158" s="45"/>
      <c r="R158" s="45"/>
      <c r="S158" s="45"/>
      <c r="T158" s="298"/>
    </row>
    <row r="159" spans="17:20" ht="15">
      <c r="Q159" s="99"/>
      <c r="R159" s="99"/>
      <c r="S159" s="99"/>
      <c r="T159" s="249"/>
    </row>
    <row r="160" spans="17:20" ht="15">
      <c r="Q160" s="99"/>
      <c r="R160" s="99"/>
      <c r="S160" s="99"/>
      <c r="T160" s="249"/>
    </row>
    <row r="161" spans="17:20" ht="15">
      <c r="Q161" s="45"/>
      <c r="R161" s="45"/>
      <c r="S161" s="45"/>
      <c r="T161" s="298"/>
    </row>
    <row r="162" spans="17:20" ht="15">
      <c r="Q162" s="45"/>
      <c r="R162" s="45"/>
      <c r="S162" s="45"/>
      <c r="T162" s="298"/>
    </row>
    <row r="163" spans="17:20" ht="15">
      <c r="Q163" s="45"/>
      <c r="R163" s="45"/>
      <c r="S163" s="45"/>
      <c r="T163" s="298"/>
    </row>
    <row r="164" spans="17:20" ht="15">
      <c r="Q164" s="45"/>
      <c r="R164" s="45"/>
      <c r="S164" s="45"/>
      <c r="T164" s="298"/>
    </row>
    <row r="165" spans="17:20" ht="15">
      <c r="Q165" s="45"/>
      <c r="R165" s="45"/>
      <c r="S165" s="45"/>
      <c r="T165" s="298"/>
    </row>
    <row r="166" spans="17:20" ht="15">
      <c r="Q166" s="45"/>
      <c r="R166" s="45"/>
      <c r="S166" s="45"/>
      <c r="T166" s="298"/>
    </row>
    <row r="167" spans="17:20" ht="15">
      <c r="Q167" s="45"/>
      <c r="R167" s="45"/>
      <c r="S167" s="45"/>
      <c r="T167" s="298"/>
    </row>
    <row r="168" spans="17:20" ht="15">
      <c r="Q168" s="45"/>
      <c r="R168" s="45"/>
      <c r="S168" s="45"/>
      <c r="T168" s="298"/>
    </row>
    <row r="169" spans="17:20" ht="15">
      <c r="Q169" s="45"/>
      <c r="R169" s="45"/>
      <c r="S169" s="45"/>
      <c r="T169" s="298"/>
    </row>
    <row r="170" spans="17:20" ht="15">
      <c r="Q170" s="45"/>
      <c r="R170" s="45"/>
      <c r="S170" s="45"/>
      <c r="T170" s="298"/>
    </row>
    <row r="171" spans="17:20" ht="15">
      <c r="Q171" s="45"/>
      <c r="R171" s="45"/>
      <c r="S171" s="45"/>
      <c r="T171" s="298"/>
    </row>
    <row r="172" spans="17:20" ht="15">
      <c r="Q172" s="45"/>
      <c r="R172" s="45"/>
      <c r="S172" s="45"/>
      <c r="T172" s="298"/>
    </row>
    <row r="173" spans="17:20" ht="15">
      <c r="Q173" s="45"/>
      <c r="R173" s="45"/>
      <c r="S173" s="45"/>
      <c r="T173" s="298"/>
    </row>
    <row r="174" spans="17:20" ht="15">
      <c r="Q174" s="45"/>
      <c r="R174" s="45"/>
      <c r="S174" s="45"/>
      <c r="T174" s="298"/>
    </row>
    <row r="175" spans="17:20" ht="15">
      <c r="Q175" s="104"/>
      <c r="R175" s="104"/>
      <c r="S175" s="99"/>
      <c r="T175" s="249"/>
    </row>
    <row r="176" spans="17:20" ht="15">
      <c r="Q176" s="104"/>
      <c r="R176" s="104"/>
      <c r="S176" s="99"/>
      <c r="T176" s="249"/>
    </row>
    <row r="177" spans="17:20" ht="15">
      <c r="Q177" s="45"/>
      <c r="R177" s="45"/>
      <c r="S177" s="45"/>
      <c r="T177" s="298"/>
    </row>
    <row r="178" spans="17:20" ht="15">
      <c r="Q178" s="45"/>
      <c r="R178" s="45"/>
      <c r="S178" s="45"/>
      <c r="T178" s="298"/>
    </row>
    <row r="179" spans="17:20" ht="15">
      <c r="Q179" s="45"/>
      <c r="R179" s="45"/>
      <c r="S179" s="45"/>
      <c r="T179" s="298"/>
    </row>
    <row r="180" spans="17:20" ht="15">
      <c r="Q180" s="45"/>
      <c r="R180" s="45"/>
      <c r="S180" s="45"/>
      <c r="T180" s="298"/>
    </row>
    <row r="181" spans="17:20" ht="15">
      <c r="Q181" s="45"/>
      <c r="R181" s="45"/>
      <c r="S181" s="45"/>
      <c r="T181" s="298"/>
    </row>
    <row r="182" spans="17:20" ht="15">
      <c r="Q182" s="45"/>
      <c r="R182" s="45"/>
      <c r="S182" s="45"/>
      <c r="T182" s="298"/>
    </row>
    <row r="183" spans="17:20" ht="15">
      <c r="Q183" s="45"/>
      <c r="R183" s="45"/>
      <c r="S183" s="45"/>
      <c r="T183" s="298"/>
    </row>
    <row r="184" spans="17:20" ht="15">
      <c r="Q184" s="45"/>
      <c r="R184" s="45"/>
      <c r="S184" s="45"/>
      <c r="T184" s="298"/>
    </row>
    <row r="185" spans="17:20" ht="15">
      <c r="Q185" s="45"/>
      <c r="R185" s="45"/>
      <c r="S185" s="45"/>
      <c r="T185" s="298"/>
    </row>
    <row r="186" spans="17:20" ht="15">
      <c r="Q186" s="43"/>
      <c r="R186" s="43"/>
      <c r="S186" s="43"/>
      <c r="T186" s="303"/>
    </row>
    <row r="187" spans="17:20" ht="15">
      <c r="Q187" s="43"/>
      <c r="R187" s="43"/>
      <c r="S187" s="43"/>
      <c r="T187" s="303"/>
    </row>
    <row r="188" spans="17:20" ht="15">
      <c r="Q188" s="45"/>
      <c r="R188" s="45"/>
      <c r="S188" s="45"/>
      <c r="T188" s="298"/>
    </row>
    <row r="189" spans="17:20" ht="15">
      <c r="Q189" s="45"/>
      <c r="R189" s="45"/>
      <c r="S189" s="45"/>
      <c r="T189" s="298"/>
    </row>
    <row r="190" spans="17:20" ht="15">
      <c r="Q190" s="45"/>
      <c r="R190" s="45"/>
      <c r="S190" s="45"/>
      <c r="T190" s="298"/>
    </row>
    <row r="191" spans="17:20" ht="15">
      <c r="Q191" s="45"/>
      <c r="R191" s="45"/>
      <c r="S191" s="45"/>
      <c r="T191" s="298"/>
    </row>
    <row r="192" spans="17:20" ht="15">
      <c r="Q192" s="45"/>
      <c r="R192" s="45"/>
      <c r="S192" s="45"/>
      <c r="T192" s="298"/>
    </row>
    <row r="193" spans="17:20" ht="15">
      <c r="Q193" s="45"/>
      <c r="R193" s="45"/>
      <c r="S193" s="45"/>
      <c r="T193" s="298"/>
    </row>
    <row r="194" spans="17:20" ht="15">
      <c r="Q194" s="45"/>
      <c r="R194" s="45"/>
      <c r="S194" s="45"/>
      <c r="T194" s="298"/>
    </row>
    <row r="195" spans="17:20" ht="15">
      <c r="Q195" s="45"/>
      <c r="R195" s="45"/>
      <c r="S195" s="45"/>
      <c r="T195" s="298"/>
    </row>
    <row r="196" spans="17:20" ht="15">
      <c r="Q196" s="45"/>
      <c r="R196" s="45"/>
      <c r="S196" s="45"/>
      <c r="T196" s="298"/>
    </row>
    <row r="197" spans="17:20" ht="15">
      <c r="Q197" s="43"/>
      <c r="R197" s="43"/>
      <c r="S197" s="43"/>
      <c r="T197" s="303"/>
    </row>
    <row r="198" spans="17:20" ht="15">
      <c r="Q198" s="43"/>
      <c r="R198" s="43"/>
      <c r="S198" s="43"/>
      <c r="T198" s="303"/>
    </row>
    <row r="199" spans="17:20" ht="15">
      <c r="Q199" s="98"/>
      <c r="R199" s="98"/>
      <c r="S199" s="98"/>
      <c r="T199" s="251"/>
    </row>
    <row r="200" spans="17:20" ht="15">
      <c r="Q200" s="98"/>
      <c r="R200" s="98"/>
      <c r="S200" s="98"/>
      <c r="T200" s="251"/>
    </row>
    <row r="201" spans="17:20" ht="15">
      <c r="Q201" s="45"/>
      <c r="R201" s="45"/>
      <c r="S201" s="45"/>
      <c r="T201" s="298"/>
    </row>
    <row r="202" spans="17:20" ht="15">
      <c r="Q202" s="45"/>
      <c r="R202" s="45"/>
      <c r="S202" s="45"/>
      <c r="T202" s="298"/>
    </row>
    <row r="203" spans="17:20" ht="15">
      <c r="Q203" s="45"/>
      <c r="R203" s="45"/>
      <c r="S203" s="45"/>
      <c r="T203" s="298"/>
    </row>
    <row r="204" spans="17:20" ht="15">
      <c r="Q204" s="99"/>
      <c r="R204" s="99"/>
      <c r="S204" s="99"/>
      <c r="T204" s="249"/>
    </row>
    <row r="205" spans="17:20" ht="15">
      <c r="Q205" s="99"/>
      <c r="R205" s="99"/>
      <c r="S205" s="99"/>
      <c r="T205" s="249"/>
    </row>
    <row r="206" spans="17:20" ht="15">
      <c r="Q206" s="99"/>
      <c r="R206" s="99"/>
      <c r="S206" s="99"/>
      <c r="T206" s="249"/>
    </row>
    <row r="207" spans="17:20" ht="15">
      <c r="Q207" s="99"/>
      <c r="R207" s="99"/>
      <c r="S207" s="99"/>
      <c r="T207" s="249"/>
    </row>
    <row r="208" spans="17:20" ht="15">
      <c r="Q208" s="99"/>
      <c r="R208" s="99"/>
      <c r="S208" s="99"/>
      <c r="T208" s="249"/>
    </row>
    <row r="209" spans="17:20" ht="15">
      <c r="Q209" s="99"/>
      <c r="R209" s="99"/>
      <c r="S209" s="99"/>
      <c r="T209" s="249"/>
    </row>
    <row r="210" spans="17:20" ht="15">
      <c r="Q210" s="99"/>
      <c r="R210" s="99"/>
      <c r="S210" s="99"/>
      <c r="T210" s="249"/>
    </row>
    <row r="211" spans="17:20" ht="15">
      <c r="Q211" s="99"/>
      <c r="R211" s="99"/>
      <c r="S211" s="99"/>
      <c r="T211" s="249"/>
    </row>
    <row r="212" spans="17:20" ht="15">
      <c r="Q212" s="99"/>
      <c r="R212" s="99"/>
      <c r="S212" s="99"/>
      <c r="T212" s="249"/>
    </row>
    <row r="213" spans="17:20" ht="15">
      <c r="Q213" s="45"/>
      <c r="R213" s="45"/>
      <c r="S213" s="45"/>
      <c r="T213" s="298"/>
    </row>
    <row r="214" spans="17:20" ht="15">
      <c r="Q214" s="45"/>
      <c r="R214" s="45"/>
      <c r="S214" s="45"/>
      <c r="T214" s="298"/>
    </row>
    <row r="215" spans="17:20" ht="15">
      <c r="Q215" s="45"/>
      <c r="R215" s="45"/>
      <c r="S215" s="45"/>
      <c r="T215" s="298"/>
    </row>
    <row r="216" spans="17:20" ht="15">
      <c r="Q216" s="45"/>
      <c r="R216" s="45"/>
      <c r="S216" s="45"/>
      <c r="T216" s="298"/>
    </row>
    <row r="217" spans="17:20" ht="15">
      <c r="Q217" s="43"/>
      <c r="R217" s="43"/>
      <c r="S217" s="43"/>
      <c r="T217" s="303"/>
    </row>
    <row r="219" spans="17:20" ht="11.25">
      <c r="Q219" s="127"/>
      <c r="R219" s="127"/>
      <c r="S219" s="127"/>
      <c r="T219" s="220"/>
    </row>
    <row r="220" spans="17:20" ht="15">
      <c r="Q220" s="112"/>
      <c r="R220" s="112"/>
      <c r="S220" s="112"/>
      <c r="T220" s="338"/>
    </row>
    <row r="221" spans="17:20" ht="15">
      <c r="Q221" s="112"/>
      <c r="R221" s="112"/>
      <c r="S221" s="112"/>
      <c r="T221" s="338"/>
    </row>
    <row r="222" spans="17:20" ht="15">
      <c r="Q222" s="112"/>
      <c r="R222" s="112"/>
      <c r="S222" s="112"/>
      <c r="T222" s="338"/>
    </row>
  </sheetData>
  <sheetProtection/>
  <mergeCells count="4">
    <mergeCell ref="J3:O3"/>
    <mergeCell ref="D3:G3"/>
    <mergeCell ref="H3:I3"/>
    <mergeCell ref="P3:S3"/>
  </mergeCells>
  <printOptions gridLines="1"/>
  <pageMargins left="0.7" right="0.7" top="0.75" bottom="0.75" header="0.3" footer="0.3"/>
  <pageSetup horizontalDpi="600" verticalDpi="600" orientation="landscape" paperSize="17" scale="65" r:id="rId1"/>
</worksheet>
</file>

<file path=xl/worksheets/sheet3.xml><?xml version="1.0" encoding="utf-8"?>
<worksheet xmlns="http://schemas.openxmlformats.org/spreadsheetml/2006/main" xmlns:r="http://schemas.openxmlformats.org/officeDocument/2006/relationships">
  <dimension ref="C2:S160"/>
  <sheetViews>
    <sheetView zoomScale="55" zoomScaleNormal="55" zoomScalePageLayoutView="0" workbookViewId="0" topLeftCell="A3">
      <pane ySplit="1" topLeftCell="A121" activePane="bottomLeft" state="frozen"/>
      <selection pane="topLeft" activeCell="D3" sqref="D3"/>
      <selection pane="bottomLeft" activeCell="F123" sqref="F123"/>
    </sheetView>
  </sheetViews>
  <sheetFormatPr defaultColWidth="9.140625" defaultRowHeight="15"/>
  <cols>
    <col min="1" max="2" width="9.140625" style="5" customWidth="1"/>
    <col min="3" max="3" width="18.57421875" style="5" customWidth="1"/>
    <col min="4" max="4" width="29.00390625" style="5" customWidth="1"/>
    <col min="5" max="5" width="15.8515625" style="5" customWidth="1"/>
    <col min="6" max="6" width="37.28125" style="6" customWidth="1"/>
    <col min="7" max="7" width="15.8515625" style="5" customWidth="1"/>
    <col min="8" max="8" width="15.7109375" style="5" customWidth="1"/>
    <col min="9" max="9" width="20.00390625" style="5" customWidth="1"/>
    <col min="10" max="10" width="11.8515625" style="5" customWidth="1"/>
    <col min="11" max="11" width="19.00390625" style="26" customWidth="1"/>
    <col min="12" max="14" width="11.8515625" style="5" customWidth="1"/>
    <col min="15" max="15" width="18.8515625" style="60" customWidth="1"/>
    <col min="16" max="16" width="19.7109375" style="339" customWidth="1"/>
    <col min="17" max="17" width="18.8515625" style="339" customWidth="1"/>
    <col min="18" max="18" width="17.421875" style="339" customWidth="1"/>
    <col min="19" max="19" width="18.8515625" style="60" customWidth="1"/>
    <col min="20" max="16384" width="9.140625" style="5" customWidth="1"/>
  </cols>
  <sheetData>
    <row r="2" spans="3:14" ht="55.5" customHeight="1">
      <c r="C2" s="779" t="s">
        <v>707</v>
      </c>
      <c r="D2" s="774"/>
      <c r="E2" s="774"/>
      <c r="F2" s="774"/>
      <c r="G2" s="777" t="s">
        <v>610</v>
      </c>
      <c r="H2" s="777"/>
      <c r="I2" s="773" t="s">
        <v>603</v>
      </c>
      <c r="J2" s="774"/>
      <c r="K2" s="774"/>
      <c r="L2" s="774"/>
      <c r="M2" s="774"/>
      <c r="N2" s="774"/>
    </row>
    <row r="3" spans="3:19" ht="93.75" customHeight="1">
      <c r="C3" s="307" t="s">
        <v>613</v>
      </c>
      <c r="D3" s="307" t="s">
        <v>602</v>
      </c>
      <c r="E3" s="280" t="s">
        <v>12</v>
      </c>
      <c r="F3" s="307" t="s">
        <v>595</v>
      </c>
      <c r="G3" s="257" t="s">
        <v>593</v>
      </c>
      <c r="H3" s="206" t="s">
        <v>594</v>
      </c>
      <c r="I3" s="469" t="s">
        <v>834</v>
      </c>
      <c r="J3" s="460" t="s">
        <v>573</v>
      </c>
      <c r="K3" s="478" t="s">
        <v>835</v>
      </c>
      <c r="L3" s="461" t="s">
        <v>572</v>
      </c>
      <c r="M3" s="223" t="s">
        <v>574</v>
      </c>
      <c r="N3" s="222" t="s">
        <v>705</v>
      </c>
      <c r="O3" s="319" t="s">
        <v>621</v>
      </c>
      <c r="P3" s="235" t="s">
        <v>776</v>
      </c>
      <c r="Q3" s="204" t="s">
        <v>836</v>
      </c>
      <c r="R3" s="449" t="s">
        <v>765</v>
      </c>
      <c r="S3" s="218" t="s">
        <v>767</v>
      </c>
    </row>
    <row r="4" spans="3:19" s="26" customFormat="1" ht="128.25" customHeight="1">
      <c r="C4" s="539"/>
      <c r="D4" s="539" t="s">
        <v>898</v>
      </c>
      <c r="E4" s="543" t="s">
        <v>899</v>
      </c>
      <c r="F4" s="539" t="s">
        <v>900</v>
      </c>
      <c r="G4" s="540" t="s">
        <v>901</v>
      </c>
      <c r="H4" s="540" t="s">
        <v>902</v>
      </c>
      <c r="I4" s="541" t="s">
        <v>903</v>
      </c>
      <c r="J4" s="544" t="s">
        <v>904</v>
      </c>
      <c r="K4" s="544" t="s">
        <v>906</v>
      </c>
      <c r="L4" s="545" t="s">
        <v>905</v>
      </c>
      <c r="M4" s="546" t="s">
        <v>907</v>
      </c>
      <c r="N4" s="542" t="s">
        <v>908</v>
      </c>
      <c r="O4" s="547" t="s">
        <v>909</v>
      </c>
      <c r="P4" s="549" t="s">
        <v>910</v>
      </c>
      <c r="Q4" s="548" t="s">
        <v>911</v>
      </c>
      <c r="R4" s="550" t="s">
        <v>912</v>
      </c>
      <c r="S4" s="551" t="s">
        <v>913</v>
      </c>
    </row>
    <row r="5" spans="3:19" ht="30">
      <c r="C5" s="566" t="s">
        <v>244</v>
      </c>
      <c r="D5" s="370" t="s">
        <v>740</v>
      </c>
      <c r="E5" s="342" t="s">
        <v>25</v>
      </c>
      <c r="F5" s="566" t="s">
        <v>264</v>
      </c>
      <c r="G5" s="246">
        <v>198343500</v>
      </c>
      <c r="H5" s="321">
        <v>40658</v>
      </c>
      <c r="I5" s="464" t="s">
        <v>790</v>
      </c>
      <c r="J5" s="465" t="s">
        <v>33</v>
      </c>
      <c r="K5" s="465"/>
      <c r="L5" s="464" t="s">
        <v>382</v>
      </c>
      <c r="M5" s="464" t="s">
        <v>382</v>
      </c>
      <c r="N5" s="465" t="s">
        <v>33</v>
      </c>
      <c r="O5" s="219">
        <v>948466</v>
      </c>
      <c r="P5" s="228">
        <v>2845</v>
      </c>
      <c r="Q5" s="397">
        <f aca="true" t="shared" si="0" ref="Q5:Q23">P5+P5*0.025</f>
        <v>2916.125</v>
      </c>
      <c r="R5" s="349"/>
      <c r="S5" s="474"/>
    </row>
    <row r="6" spans="3:19" ht="30">
      <c r="C6" s="566" t="s">
        <v>244</v>
      </c>
      <c r="D6" s="370" t="s">
        <v>245</v>
      </c>
      <c r="E6" s="342" t="s">
        <v>248</v>
      </c>
      <c r="F6" s="566" t="s">
        <v>262</v>
      </c>
      <c r="G6" s="246">
        <v>198343600</v>
      </c>
      <c r="H6" s="321">
        <v>39496</v>
      </c>
      <c r="I6" s="465" t="s">
        <v>33</v>
      </c>
      <c r="J6" s="464" t="s">
        <v>382</v>
      </c>
      <c r="K6" s="465"/>
      <c r="L6" s="465" t="s">
        <v>33</v>
      </c>
      <c r="M6" s="465" t="s">
        <v>33</v>
      </c>
      <c r="N6" s="465" t="s">
        <v>33</v>
      </c>
      <c r="O6" s="219">
        <v>479719</v>
      </c>
      <c r="P6" s="228">
        <v>10000</v>
      </c>
      <c r="Q6" s="397">
        <f t="shared" si="0"/>
        <v>10250</v>
      </c>
      <c r="R6" s="446"/>
      <c r="S6" s="474"/>
    </row>
    <row r="7" spans="3:19" ht="50.25" customHeight="1">
      <c r="C7" s="566" t="s">
        <v>279</v>
      </c>
      <c r="D7" s="370" t="s">
        <v>279</v>
      </c>
      <c r="E7" s="342" t="s">
        <v>85</v>
      </c>
      <c r="F7" s="566" t="s">
        <v>294</v>
      </c>
      <c r="G7" s="358">
        <v>198402100</v>
      </c>
      <c r="H7" s="742">
        <v>41751</v>
      </c>
      <c r="I7" s="464">
        <v>57.4</v>
      </c>
      <c r="J7" s="458" t="s">
        <v>33</v>
      </c>
      <c r="K7" s="465"/>
      <c r="L7" s="458" t="s">
        <v>33</v>
      </c>
      <c r="M7" s="458" t="s">
        <v>33</v>
      </c>
      <c r="N7" s="464" t="s">
        <v>636</v>
      </c>
      <c r="O7" s="219">
        <v>540000</v>
      </c>
      <c r="P7" s="228">
        <v>27000</v>
      </c>
      <c r="Q7" s="397">
        <f t="shared" si="0"/>
        <v>27675</v>
      </c>
      <c r="R7" s="446"/>
      <c r="S7" s="477"/>
    </row>
    <row r="8" spans="3:19" ht="30">
      <c r="C8" s="566" t="s">
        <v>244</v>
      </c>
      <c r="D8" s="566" t="s">
        <v>713</v>
      </c>
      <c r="E8" s="342" t="s">
        <v>25</v>
      </c>
      <c r="F8" s="566" t="s">
        <v>263</v>
      </c>
      <c r="G8" s="246">
        <v>198710001</v>
      </c>
      <c r="H8" s="321">
        <v>42025</v>
      </c>
      <c r="I8" s="464" t="s">
        <v>792</v>
      </c>
      <c r="J8" s="465" t="s">
        <v>33</v>
      </c>
      <c r="K8" s="465"/>
      <c r="L8" s="464" t="s">
        <v>382</v>
      </c>
      <c r="M8" s="465" t="s">
        <v>33</v>
      </c>
      <c r="N8" s="467">
        <v>0.04</v>
      </c>
      <c r="O8" s="219">
        <v>1168300</v>
      </c>
      <c r="P8" s="446">
        <v>55000</v>
      </c>
      <c r="Q8" s="397">
        <f t="shared" si="0"/>
        <v>56375</v>
      </c>
      <c r="R8" s="446"/>
      <c r="S8" s="371"/>
    </row>
    <row r="9" spans="3:19" ht="30">
      <c r="C9" s="566" t="s">
        <v>244</v>
      </c>
      <c r="D9" s="293" t="s">
        <v>36</v>
      </c>
      <c r="E9" s="342" t="s">
        <v>85</v>
      </c>
      <c r="F9" s="566" t="s">
        <v>263</v>
      </c>
      <c r="G9" s="246">
        <v>198710002</v>
      </c>
      <c r="H9" s="321">
        <v>39122</v>
      </c>
      <c r="I9" s="464" t="s">
        <v>791</v>
      </c>
      <c r="J9" s="465" t="s">
        <v>33</v>
      </c>
      <c r="K9" s="465"/>
      <c r="L9" s="465" t="s">
        <v>33</v>
      </c>
      <c r="M9" s="465" t="s">
        <v>33</v>
      </c>
      <c r="N9" s="467">
        <v>0.04</v>
      </c>
      <c r="O9" s="219">
        <v>280264</v>
      </c>
      <c r="P9" s="446">
        <v>22000</v>
      </c>
      <c r="Q9" s="397">
        <f t="shared" si="0"/>
        <v>22550</v>
      </c>
      <c r="R9" s="446"/>
      <c r="S9" s="474"/>
    </row>
    <row r="10" spans="3:19" ht="48">
      <c r="C10" s="566"/>
      <c r="D10" s="448" t="s">
        <v>963</v>
      </c>
      <c r="E10" s="342" t="s">
        <v>566</v>
      </c>
      <c r="F10" s="572" t="s">
        <v>712</v>
      </c>
      <c r="G10" s="246">
        <v>198805303</v>
      </c>
      <c r="H10" s="370">
        <v>43767</v>
      </c>
      <c r="I10" s="858" t="s">
        <v>778</v>
      </c>
      <c r="J10" s="458"/>
      <c r="K10" s="582" t="s">
        <v>962</v>
      </c>
      <c r="L10" s="464" t="s">
        <v>382</v>
      </c>
      <c r="M10" s="464" t="s">
        <v>382</v>
      </c>
      <c r="N10" s="458" t="s">
        <v>33</v>
      </c>
      <c r="O10" s="219">
        <v>368615</v>
      </c>
      <c r="P10" s="228">
        <v>266000</v>
      </c>
      <c r="Q10" s="397">
        <f t="shared" si="0"/>
        <v>272650</v>
      </c>
      <c r="R10" s="349">
        <v>68650</v>
      </c>
      <c r="S10" s="474">
        <v>197350</v>
      </c>
    </row>
    <row r="11" spans="3:19" ht="30">
      <c r="C11" s="566" t="s">
        <v>295</v>
      </c>
      <c r="D11" s="370" t="s">
        <v>309</v>
      </c>
      <c r="E11" s="342" t="s">
        <v>566</v>
      </c>
      <c r="F11" s="566" t="s">
        <v>633</v>
      </c>
      <c r="G11" s="246">
        <v>198805315</v>
      </c>
      <c r="H11" s="246">
        <v>41209</v>
      </c>
      <c r="I11" s="458" t="s">
        <v>33</v>
      </c>
      <c r="J11" s="458" t="s">
        <v>33</v>
      </c>
      <c r="K11" s="465"/>
      <c r="L11" s="464" t="s">
        <v>382</v>
      </c>
      <c r="M11" s="458" t="s">
        <v>33</v>
      </c>
      <c r="N11" s="458" t="s">
        <v>33</v>
      </c>
      <c r="O11" s="219">
        <v>368202</v>
      </c>
      <c r="P11" s="228">
        <v>0</v>
      </c>
      <c r="Q11" s="397">
        <f t="shared" si="0"/>
        <v>0</v>
      </c>
      <c r="R11" s="349"/>
      <c r="S11" s="474"/>
    </row>
    <row r="12" spans="3:19" ht="30">
      <c r="C12" s="566" t="s">
        <v>295</v>
      </c>
      <c r="D12" s="370" t="s">
        <v>309</v>
      </c>
      <c r="E12" s="342" t="s">
        <v>566</v>
      </c>
      <c r="F12" s="566" t="s">
        <v>313</v>
      </c>
      <c r="G12" s="246">
        <v>198805315</v>
      </c>
      <c r="H12" s="246">
        <v>40984</v>
      </c>
      <c r="I12" s="458" t="s">
        <v>33</v>
      </c>
      <c r="J12" s="458" t="s">
        <v>33</v>
      </c>
      <c r="K12" s="465"/>
      <c r="L12" s="458" t="s">
        <v>33</v>
      </c>
      <c r="M12" s="458" t="s">
        <v>33</v>
      </c>
      <c r="N12" s="458" t="s">
        <v>33</v>
      </c>
      <c r="O12" s="219">
        <v>462512</v>
      </c>
      <c r="P12" s="228">
        <v>0</v>
      </c>
      <c r="Q12" s="397">
        <f t="shared" si="0"/>
        <v>0</v>
      </c>
      <c r="R12" s="349"/>
      <c r="S12" s="474"/>
    </row>
    <row r="13" spans="3:19" ht="45" customHeight="1">
      <c r="C13" s="566" t="s">
        <v>337</v>
      </c>
      <c r="D13" s="370" t="s">
        <v>337</v>
      </c>
      <c r="E13" s="342" t="s">
        <v>361</v>
      </c>
      <c r="F13" s="740" t="s">
        <v>364</v>
      </c>
      <c r="G13" s="358">
        <v>198811525</v>
      </c>
      <c r="H13" s="358">
        <v>36702</v>
      </c>
      <c r="I13" s="465" t="s">
        <v>33</v>
      </c>
      <c r="J13" s="465" t="s">
        <v>33</v>
      </c>
      <c r="K13" s="465"/>
      <c r="L13" s="465" t="s">
        <v>33</v>
      </c>
      <c r="M13" s="465" t="s">
        <v>33</v>
      </c>
      <c r="N13" s="465" t="s">
        <v>33</v>
      </c>
      <c r="O13" s="440">
        <v>45000</v>
      </c>
      <c r="P13" s="446">
        <v>45000</v>
      </c>
      <c r="Q13" s="397">
        <f t="shared" si="0"/>
        <v>46125</v>
      </c>
      <c r="R13" s="349"/>
      <c r="S13" s="474"/>
    </row>
    <row r="14" spans="3:19" ht="45" customHeight="1">
      <c r="C14" s="566" t="s">
        <v>337</v>
      </c>
      <c r="D14" s="370" t="s">
        <v>337</v>
      </c>
      <c r="E14" s="342" t="s">
        <v>360</v>
      </c>
      <c r="F14" s="566" t="s">
        <v>362</v>
      </c>
      <c r="G14" s="328">
        <v>198811525</v>
      </c>
      <c r="H14" s="358">
        <v>39095</v>
      </c>
      <c r="I14" s="465" t="s">
        <v>33</v>
      </c>
      <c r="J14" s="465" t="s">
        <v>33</v>
      </c>
      <c r="K14" s="465"/>
      <c r="L14" s="465" t="s">
        <v>33</v>
      </c>
      <c r="M14" s="465" t="s">
        <v>33</v>
      </c>
      <c r="N14" s="465" t="s">
        <v>33</v>
      </c>
      <c r="O14" s="440">
        <v>40000</v>
      </c>
      <c r="P14" s="831">
        <v>40000</v>
      </c>
      <c r="Q14" s="397">
        <f t="shared" si="0"/>
        <v>41000</v>
      </c>
      <c r="R14" s="349"/>
      <c r="S14" s="474"/>
    </row>
    <row r="15" spans="3:19" ht="15.75">
      <c r="C15" s="566" t="s">
        <v>337</v>
      </c>
      <c r="D15" s="3" t="s">
        <v>337</v>
      </c>
      <c r="E15" s="342" t="s">
        <v>365</v>
      </c>
      <c r="F15" s="566" t="s">
        <v>366</v>
      </c>
      <c r="G15" s="246">
        <v>198811525</v>
      </c>
      <c r="H15" s="246">
        <v>23320</v>
      </c>
      <c r="I15" s="465" t="s">
        <v>33</v>
      </c>
      <c r="J15" s="465" t="s">
        <v>33</v>
      </c>
      <c r="K15" s="465"/>
      <c r="L15" s="465" t="s">
        <v>33</v>
      </c>
      <c r="M15" s="465" t="s">
        <v>33</v>
      </c>
      <c r="N15" s="467">
        <v>0.04</v>
      </c>
      <c r="O15" s="219">
        <v>303451</v>
      </c>
      <c r="P15" s="831">
        <v>50198</v>
      </c>
      <c r="Q15" s="397">
        <f t="shared" si="0"/>
        <v>51452.95</v>
      </c>
      <c r="R15" s="446"/>
      <c r="S15" s="474"/>
    </row>
    <row r="16" spans="3:19" ht="15.75">
      <c r="C16" s="566" t="s">
        <v>337</v>
      </c>
      <c r="D16" s="3" t="s">
        <v>337</v>
      </c>
      <c r="E16" s="342" t="s">
        <v>567</v>
      </c>
      <c r="F16" s="566" t="s">
        <v>363</v>
      </c>
      <c r="G16" s="246">
        <v>198811525</v>
      </c>
      <c r="H16" s="246">
        <v>39094</v>
      </c>
      <c r="I16" s="465" t="s">
        <v>33</v>
      </c>
      <c r="J16" s="465" t="s">
        <v>33</v>
      </c>
      <c r="K16" s="465"/>
      <c r="L16" s="465" t="s">
        <v>33</v>
      </c>
      <c r="M16" s="465" t="s">
        <v>33</v>
      </c>
      <c r="N16" s="465" t="s">
        <v>33</v>
      </c>
      <c r="O16" s="219">
        <v>30000</v>
      </c>
      <c r="P16" s="831">
        <v>30000</v>
      </c>
      <c r="Q16" s="397">
        <f t="shared" si="0"/>
        <v>30750</v>
      </c>
      <c r="R16" s="349"/>
      <c r="S16" s="474"/>
    </row>
    <row r="17" spans="3:19" ht="15.75">
      <c r="C17" s="566" t="s">
        <v>295</v>
      </c>
      <c r="D17" s="3" t="s">
        <v>329</v>
      </c>
      <c r="E17" s="342" t="s">
        <v>334</v>
      </c>
      <c r="F17" s="566" t="s">
        <v>335</v>
      </c>
      <c r="G17" s="246">
        <v>198811535</v>
      </c>
      <c r="H17" s="246">
        <v>42270</v>
      </c>
      <c r="I17" s="458" t="s">
        <v>33</v>
      </c>
      <c r="J17" s="458" t="s">
        <v>33</v>
      </c>
      <c r="K17" s="465"/>
      <c r="L17" s="458" t="s">
        <v>33</v>
      </c>
      <c r="M17" s="458" t="s">
        <v>33</v>
      </c>
      <c r="N17" s="458" t="s">
        <v>33</v>
      </c>
      <c r="O17" s="529">
        <v>715870</v>
      </c>
      <c r="P17" s="237">
        <v>0</v>
      </c>
      <c r="Q17" s="397">
        <f t="shared" si="0"/>
        <v>0</v>
      </c>
      <c r="R17" s="349"/>
      <c r="S17" s="474"/>
    </row>
    <row r="18" spans="3:19" ht="30">
      <c r="C18" s="566" t="s">
        <v>295</v>
      </c>
      <c r="D18" s="3"/>
      <c r="E18" s="342" t="s">
        <v>567</v>
      </c>
      <c r="F18" s="566" t="s">
        <v>333</v>
      </c>
      <c r="G18" s="246">
        <v>198811535</v>
      </c>
      <c r="H18" s="246">
        <v>42840</v>
      </c>
      <c r="I18" s="458" t="s">
        <v>33</v>
      </c>
      <c r="J18" s="458" t="s">
        <v>33</v>
      </c>
      <c r="K18" s="465"/>
      <c r="L18" s="464" t="s">
        <v>382</v>
      </c>
      <c r="M18" s="458" t="s">
        <v>33</v>
      </c>
      <c r="N18" s="458" t="s">
        <v>33</v>
      </c>
      <c r="O18" s="219">
        <v>11250551</v>
      </c>
      <c r="P18" s="226">
        <v>0</v>
      </c>
      <c r="Q18" s="397">
        <f t="shared" si="0"/>
        <v>0</v>
      </c>
      <c r="R18" s="349"/>
      <c r="S18" s="474"/>
    </row>
    <row r="19" spans="3:19" ht="15.75">
      <c r="C19" s="566" t="s">
        <v>295</v>
      </c>
      <c r="D19" s="396" t="s">
        <v>738</v>
      </c>
      <c r="E19" s="342" t="s">
        <v>567</v>
      </c>
      <c r="F19" s="566" t="s">
        <v>336</v>
      </c>
      <c r="G19" s="246">
        <v>198811535</v>
      </c>
      <c r="H19" s="246">
        <v>40841</v>
      </c>
      <c r="I19" s="458" t="s">
        <v>33</v>
      </c>
      <c r="J19" s="458" t="s">
        <v>33</v>
      </c>
      <c r="K19" s="465"/>
      <c r="L19" s="458" t="s">
        <v>33</v>
      </c>
      <c r="M19" s="458" t="s">
        <v>33</v>
      </c>
      <c r="N19" s="458" t="s">
        <v>33</v>
      </c>
      <c r="O19" s="219">
        <v>918152</v>
      </c>
      <c r="P19" s="228">
        <v>0</v>
      </c>
      <c r="Q19" s="397">
        <f t="shared" si="0"/>
        <v>0</v>
      </c>
      <c r="R19" s="349"/>
      <c r="S19" s="474"/>
    </row>
    <row r="20" spans="3:19" ht="30">
      <c r="C20" s="566" t="s">
        <v>337</v>
      </c>
      <c r="D20" s="566" t="s">
        <v>730</v>
      </c>
      <c r="E20" s="342" t="s">
        <v>567</v>
      </c>
      <c r="F20" s="566" t="s">
        <v>509</v>
      </c>
      <c r="G20" s="246">
        <v>198812025</v>
      </c>
      <c r="H20" s="246">
        <v>41037</v>
      </c>
      <c r="I20" s="465" t="s">
        <v>33</v>
      </c>
      <c r="J20" s="465" t="s">
        <v>33</v>
      </c>
      <c r="K20" s="465"/>
      <c r="L20" s="464" t="s">
        <v>382</v>
      </c>
      <c r="M20" s="465" t="s">
        <v>33</v>
      </c>
      <c r="N20" s="465" t="s">
        <v>33</v>
      </c>
      <c r="O20" s="219">
        <v>1282239</v>
      </c>
      <c r="P20" s="228">
        <v>641119.5</v>
      </c>
      <c r="Q20" s="397">
        <f t="shared" si="0"/>
        <v>657147.4875</v>
      </c>
      <c r="R20" s="349"/>
      <c r="S20" s="474"/>
    </row>
    <row r="21" spans="3:19" ht="15.75">
      <c r="C21" s="3" t="s">
        <v>295</v>
      </c>
      <c r="D21" s="3" t="s">
        <v>723</v>
      </c>
      <c r="E21" s="342" t="s">
        <v>567</v>
      </c>
      <c r="F21" s="566" t="s">
        <v>332</v>
      </c>
      <c r="G21" s="246">
        <v>198812035</v>
      </c>
      <c r="H21" s="246">
        <v>37851</v>
      </c>
      <c r="I21" s="458" t="s">
        <v>33</v>
      </c>
      <c r="J21" s="458" t="s">
        <v>33</v>
      </c>
      <c r="K21" s="465"/>
      <c r="L21" s="464" t="s">
        <v>382</v>
      </c>
      <c r="M21" s="458" t="s">
        <v>33</v>
      </c>
      <c r="N21" s="458"/>
      <c r="O21" s="219">
        <v>934874</v>
      </c>
      <c r="P21" s="228">
        <v>0</v>
      </c>
      <c r="Q21" s="397">
        <f t="shared" si="0"/>
        <v>0</v>
      </c>
      <c r="R21" s="446"/>
      <c r="S21" s="474"/>
    </row>
    <row r="22" spans="3:19" ht="30">
      <c r="C22" s="566" t="s">
        <v>244</v>
      </c>
      <c r="D22" s="3" t="s">
        <v>36</v>
      </c>
      <c r="E22" s="342" t="s">
        <v>25</v>
      </c>
      <c r="F22" s="566" t="s">
        <v>262</v>
      </c>
      <c r="G22" s="246">
        <v>198902200</v>
      </c>
      <c r="H22" s="321">
        <v>40875</v>
      </c>
      <c r="I22" s="465" t="s">
        <v>33</v>
      </c>
      <c r="J22" s="465" t="s">
        <v>33</v>
      </c>
      <c r="K22" s="465"/>
      <c r="L22" s="465" t="s">
        <v>33</v>
      </c>
      <c r="M22" s="465" t="s">
        <v>33</v>
      </c>
      <c r="N22" s="465" t="s">
        <v>33</v>
      </c>
      <c r="O22" s="219">
        <v>398656</v>
      </c>
      <c r="P22" s="228">
        <v>318000</v>
      </c>
      <c r="Q22" s="397">
        <f t="shared" si="0"/>
        <v>325950</v>
      </c>
      <c r="R22" s="349"/>
      <c r="S22" s="474"/>
    </row>
    <row r="23" spans="3:19" ht="30">
      <c r="C23" s="566" t="s">
        <v>244</v>
      </c>
      <c r="D23" s="5" t="s">
        <v>36</v>
      </c>
      <c r="E23" s="342" t="s">
        <v>85</v>
      </c>
      <c r="F23" s="740" t="s">
        <v>254</v>
      </c>
      <c r="G23" s="358">
        <v>198902401</v>
      </c>
      <c r="H23" s="321">
        <v>39455</v>
      </c>
      <c r="I23" s="465" t="s">
        <v>33</v>
      </c>
      <c r="J23" s="464" t="s">
        <v>382</v>
      </c>
      <c r="K23" s="465"/>
      <c r="L23" s="465" t="s">
        <v>33</v>
      </c>
      <c r="M23" s="465" t="s">
        <v>33</v>
      </c>
      <c r="N23" s="465" t="s">
        <v>33</v>
      </c>
      <c r="O23" s="219">
        <v>217415</v>
      </c>
      <c r="P23" s="228">
        <v>217415</v>
      </c>
      <c r="Q23" s="397">
        <f t="shared" si="0"/>
        <v>222850.375</v>
      </c>
      <c r="R23" s="529"/>
      <c r="S23" s="62"/>
    </row>
    <row r="24" spans="3:19" ht="309.75" customHeight="1">
      <c r="C24" s="566" t="s">
        <v>244</v>
      </c>
      <c r="D24" s="737" t="s">
        <v>961</v>
      </c>
      <c r="E24" s="490" t="s">
        <v>85</v>
      </c>
      <c r="F24" s="443" t="s">
        <v>877</v>
      </c>
      <c r="G24" s="491">
        <v>198902401</v>
      </c>
      <c r="H24" s="442" t="s">
        <v>941</v>
      </c>
      <c r="I24" s="464" t="s">
        <v>801</v>
      </c>
      <c r="J24" s="464" t="s">
        <v>382</v>
      </c>
      <c r="K24" s="464" t="s">
        <v>382</v>
      </c>
      <c r="L24" s="464" t="s">
        <v>382</v>
      </c>
      <c r="M24" s="464" t="s">
        <v>382</v>
      </c>
      <c r="N24" s="464" t="s">
        <v>382</v>
      </c>
      <c r="O24" s="440"/>
      <c r="P24" s="446"/>
      <c r="Q24" s="446"/>
      <c r="R24" s="529">
        <v>100000</v>
      </c>
      <c r="S24" s="62"/>
    </row>
    <row r="25" spans="3:19" ht="73.5" customHeight="1">
      <c r="C25" s="566" t="s">
        <v>244</v>
      </c>
      <c r="D25" s="3" t="s">
        <v>36</v>
      </c>
      <c r="E25" s="342" t="s">
        <v>25</v>
      </c>
      <c r="F25" s="740" t="s">
        <v>261</v>
      </c>
      <c r="G25" s="358">
        <v>198903500</v>
      </c>
      <c r="H25" s="321">
        <v>38956</v>
      </c>
      <c r="I25" s="465" t="s">
        <v>33</v>
      </c>
      <c r="J25" s="465" t="s">
        <v>33</v>
      </c>
      <c r="K25" s="465"/>
      <c r="L25" s="465" t="s">
        <v>33</v>
      </c>
      <c r="M25" s="465" t="s">
        <v>33</v>
      </c>
      <c r="N25" s="465" t="s">
        <v>33</v>
      </c>
      <c r="O25" s="474">
        <v>966664</v>
      </c>
      <c r="P25" s="446">
        <v>0</v>
      </c>
      <c r="Q25" s="397">
        <f aca="true" t="shared" si="1" ref="Q25:Q40">P25+P25*0.025</f>
        <v>0</v>
      </c>
      <c r="R25" s="349"/>
      <c r="S25" s="474"/>
    </row>
    <row r="26" spans="3:19" ht="102" customHeight="1">
      <c r="C26" s="566" t="s">
        <v>244</v>
      </c>
      <c r="D26" s="3" t="s">
        <v>36</v>
      </c>
      <c r="E26" s="342" t="s">
        <v>85</v>
      </c>
      <c r="F26" s="566" t="s">
        <v>260</v>
      </c>
      <c r="G26" s="358">
        <v>199000500</v>
      </c>
      <c r="H26" s="321">
        <v>39797</v>
      </c>
      <c r="I26" s="457" t="s">
        <v>797</v>
      </c>
      <c r="J26" s="465" t="s">
        <v>33</v>
      </c>
      <c r="K26" s="465"/>
      <c r="L26" s="465" t="s">
        <v>33</v>
      </c>
      <c r="M26" s="464" t="s">
        <v>382</v>
      </c>
      <c r="N26" s="465" t="s">
        <v>33</v>
      </c>
      <c r="O26" s="474">
        <v>616318</v>
      </c>
      <c r="P26" s="446">
        <v>616318</v>
      </c>
      <c r="Q26" s="583">
        <f t="shared" si="1"/>
        <v>631725.95</v>
      </c>
      <c r="R26" s="349"/>
      <c r="S26" s="474"/>
    </row>
    <row r="27" spans="3:19" ht="30">
      <c r="C27" s="566" t="s">
        <v>244</v>
      </c>
      <c r="D27" s="3" t="s">
        <v>725</v>
      </c>
      <c r="E27" s="342" t="s">
        <v>25</v>
      </c>
      <c r="F27" s="566" t="s">
        <v>259</v>
      </c>
      <c r="G27" s="246">
        <v>199000501</v>
      </c>
      <c r="H27" s="321">
        <v>41603</v>
      </c>
      <c r="I27" s="465" t="s">
        <v>33</v>
      </c>
      <c r="J27" s="464" t="s">
        <v>382</v>
      </c>
      <c r="K27" s="465"/>
      <c r="L27" s="464" t="s">
        <v>382</v>
      </c>
      <c r="M27" s="465" t="s">
        <v>33</v>
      </c>
      <c r="N27" s="465" t="s">
        <v>33</v>
      </c>
      <c r="O27" s="219">
        <v>743388</v>
      </c>
      <c r="P27" s="228">
        <v>743388</v>
      </c>
      <c r="Q27" s="397">
        <f t="shared" si="1"/>
        <v>761972.7</v>
      </c>
      <c r="R27" s="349"/>
      <c r="S27" s="474"/>
    </row>
    <row r="28" spans="3:19" ht="30">
      <c r="C28" s="566" t="s">
        <v>244</v>
      </c>
      <c r="D28" s="3" t="s">
        <v>36</v>
      </c>
      <c r="E28" s="342" t="s">
        <v>14</v>
      </c>
      <c r="F28" s="566" t="s">
        <v>258</v>
      </c>
      <c r="G28" s="246">
        <v>199000501</v>
      </c>
      <c r="H28" s="321">
        <v>41827</v>
      </c>
      <c r="I28" s="465" t="s">
        <v>33</v>
      </c>
      <c r="J28" s="465" t="s">
        <v>33</v>
      </c>
      <c r="K28" s="465"/>
      <c r="L28" s="465" t="s">
        <v>33</v>
      </c>
      <c r="M28" s="465" t="s">
        <v>33</v>
      </c>
      <c r="N28" s="465" t="s">
        <v>33</v>
      </c>
      <c r="O28" s="219">
        <v>20000</v>
      </c>
      <c r="P28" s="228">
        <v>20000</v>
      </c>
      <c r="Q28" s="397">
        <f t="shared" si="1"/>
        <v>20500</v>
      </c>
      <c r="R28" s="349"/>
      <c r="S28" s="474"/>
    </row>
    <row r="29" spans="3:19" ht="15.75">
      <c r="C29" s="566" t="s">
        <v>337</v>
      </c>
      <c r="D29" s="3" t="s">
        <v>337</v>
      </c>
      <c r="E29" s="342" t="s">
        <v>26</v>
      </c>
      <c r="F29" s="566" t="s">
        <v>358</v>
      </c>
      <c r="G29" s="246">
        <v>199200900</v>
      </c>
      <c r="H29" s="246">
        <v>42336</v>
      </c>
      <c r="I29" s="465" t="s">
        <v>33</v>
      </c>
      <c r="J29" s="465" t="s">
        <v>33</v>
      </c>
      <c r="K29" s="465"/>
      <c r="L29" s="465" t="s">
        <v>33</v>
      </c>
      <c r="M29" s="465" t="s">
        <v>33</v>
      </c>
      <c r="N29" s="465" t="s">
        <v>33</v>
      </c>
      <c r="O29" s="219">
        <v>170000</v>
      </c>
      <c r="P29" s="228">
        <v>0</v>
      </c>
      <c r="Q29" s="397">
        <f t="shared" si="1"/>
        <v>0</v>
      </c>
      <c r="R29" s="446"/>
      <c r="S29" s="474"/>
    </row>
    <row r="30" spans="3:19" ht="15.75">
      <c r="C30" s="566" t="s">
        <v>337</v>
      </c>
      <c r="D30" s="3" t="s">
        <v>724</v>
      </c>
      <c r="E30" s="342" t="s">
        <v>567</v>
      </c>
      <c r="F30" s="566" t="s">
        <v>357</v>
      </c>
      <c r="G30" s="246">
        <v>199206200</v>
      </c>
      <c r="H30" s="246">
        <v>42837</v>
      </c>
      <c r="I30" s="465" t="s">
        <v>33</v>
      </c>
      <c r="J30" s="465" t="s">
        <v>33</v>
      </c>
      <c r="K30" s="465"/>
      <c r="L30" s="464" t="s">
        <v>382</v>
      </c>
      <c r="M30" s="465" t="s">
        <v>33</v>
      </c>
      <c r="N30" s="465" t="s">
        <v>33</v>
      </c>
      <c r="O30" s="219">
        <v>1135545</v>
      </c>
      <c r="P30" s="446">
        <v>0</v>
      </c>
      <c r="Q30" s="397">
        <f t="shared" si="1"/>
        <v>0</v>
      </c>
      <c r="R30" s="446"/>
      <c r="S30" s="474"/>
    </row>
    <row r="31" spans="3:19" ht="30">
      <c r="C31" s="566" t="s">
        <v>295</v>
      </c>
      <c r="D31" s="3" t="s">
        <v>325</v>
      </c>
      <c r="E31" s="342" t="s">
        <v>85</v>
      </c>
      <c r="F31" s="566" t="s">
        <v>327</v>
      </c>
      <c r="G31" s="358">
        <v>199304000</v>
      </c>
      <c r="H31" s="358">
        <v>39622</v>
      </c>
      <c r="I31" s="458" t="s">
        <v>33</v>
      </c>
      <c r="J31" s="458" t="s">
        <v>33</v>
      </c>
      <c r="K31" s="465"/>
      <c r="L31" s="458" t="s">
        <v>33</v>
      </c>
      <c r="M31" s="458" t="s">
        <v>33</v>
      </c>
      <c r="N31" s="464" t="s">
        <v>636</v>
      </c>
      <c r="O31" s="529">
        <v>320022</v>
      </c>
      <c r="P31" s="859">
        <v>96918</v>
      </c>
      <c r="Q31" s="584">
        <f t="shared" si="1"/>
        <v>99340.95</v>
      </c>
      <c r="R31" s="859"/>
      <c r="S31" s="860"/>
    </row>
    <row r="32" spans="3:19" ht="15.75">
      <c r="C32" s="567" t="s">
        <v>279</v>
      </c>
      <c r="D32" s="8" t="s">
        <v>279</v>
      </c>
      <c r="E32" s="347" t="s">
        <v>85</v>
      </c>
      <c r="F32" s="567" t="s">
        <v>292</v>
      </c>
      <c r="G32" s="355">
        <v>199306600</v>
      </c>
      <c r="H32" s="355">
        <v>41267</v>
      </c>
      <c r="I32" s="518" t="s">
        <v>33</v>
      </c>
      <c r="J32" s="518" t="s">
        <v>33</v>
      </c>
      <c r="K32" s="497"/>
      <c r="L32" s="518" t="s">
        <v>33</v>
      </c>
      <c r="M32" s="518" t="s">
        <v>33</v>
      </c>
      <c r="N32" s="518" t="s">
        <v>33</v>
      </c>
      <c r="O32" s="532">
        <v>997000</v>
      </c>
      <c r="P32" s="354">
        <v>0</v>
      </c>
      <c r="Q32" s="403">
        <f t="shared" si="1"/>
        <v>0</v>
      </c>
      <c r="R32" s="354"/>
      <c r="S32" s="532"/>
    </row>
    <row r="33" spans="3:19" ht="15.75">
      <c r="C33" s="566" t="s">
        <v>279</v>
      </c>
      <c r="D33" s="3" t="s">
        <v>279</v>
      </c>
      <c r="E33" s="342" t="s">
        <v>85</v>
      </c>
      <c r="F33" s="566" t="s">
        <v>293</v>
      </c>
      <c r="G33" s="246">
        <v>199306600</v>
      </c>
      <c r="H33" s="246">
        <v>40894</v>
      </c>
      <c r="I33" s="464" t="s">
        <v>800</v>
      </c>
      <c r="J33" s="458" t="s">
        <v>33</v>
      </c>
      <c r="K33" s="465"/>
      <c r="L33" s="458" t="s">
        <v>33</v>
      </c>
      <c r="M33" s="458" t="s">
        <v>33</v>
      </c>
      <c r="N33" s="458" t="s">
        <v>33</v>
      </c>
      <c r="O33" s="219">
        <v>10000</v>
      </c>
      <c r="P33" s="228">
        <v>950</v>
      </c>
      <c r="Q33" s="397">
        <f t="shared" si="1"/>
        <v>973.75</v>
      </c>
      <c r="R33" s="446"/>
      <c r="S33" s="474"/>
    </row>
    <row r="34" spans="3:19" s="45" customFormat="1" ht="15.75">
      <c r="C34" s="566" t="s">
        <v>295</v>
      </c>
      <c r="D34" s="4" t="s">
        <v>296</v>
      </c>
      <c r="E34" s="343" t="s">
        <v>85</v>
      </c>
      <c r="F34" s="570" t="s">
        <v>306</v>
      </c>
      <c r="G34" s="288">
        <v>199404200</v>
      </c>
      <c r="H34" s="288">
        <v>41577</v>
      </c>
      <c r="I34" s="457" t="s">
        <v>803</v>
      </c>
      <c r="J34" s="458" t="s">
        <v>33</v>
      </c>
      <c r="K34" s="465"/>
      <c r="L34" s="458" t="s">
        <v>33</v>
      </c>
      <c r="M34" s="458" t="s">
        <v>33</v>
      </c>
      <c r="N34" s="458" t="s">
        <v>33</v>
      </c>
      <c r="O34" s="356">
        <v>381842</v>
      </c>
      <c r="P34" s="357">
        <v>41537</v>
      </c>
      <c r="Q34" s="397">
        <f t="shared" si="1"/>
        <v>42575.425</v>
      </c>
      <c r="R34" s="357"/>
      <c r="S34" s="474"/>
    </row>
    <row r="35" spans="3:19" s="45" customFormat="1" ht="44.25" customHeight="1">
      <c r="C35" s="566" t="s">
        <v>337</v>
      </c>
      <c r="D35" s="3" t="s">
        <v>337</v>
      </c>
      <c r="E35" s="343" t="s">
        <v>352</v>
      </c>
      <c r="F35" s="570" t="s">
        <v>356</v>
      </c>
      <c r="G35" s="288">
        <v>199503300</v>
      </c>
      <c r="H35" s="288">
        <v>37516</v>
      </c>
      <c r="I35" s="465" t="s">
        <v>33</v>
      </c>
      <c r="J35" s="465" t="s">
        <v>33</v>
      </c>
      <c r="K35" s="465"/>
      <c r="L35" s="465" t="s">
        <v>33</v>
      </c>
      <c r="M35" s="465" t="s">
        <v>33</v>
      </c>
      <c r="N35" s="465" t="s">
        <v>33</v>
      </c>
      <c r="O35" s="356">
        <v>111438</v>
      </c>
      <c r="P35" s="357">
        <v>0</v>
      </c>
      <c r="Q35" s="397">
        <f t="shared" si="1"/>
        <v>0</v>
      </c>
      <c r="R35" s="357"/>
      <c r="S35" s="529"/>
    </row>
    <row r="36" spans="3:19" s="45" customFormat="1" ht="44.25" customHeight="1">
      <c r="C36" s="566" t="s">
        <v>337</v>
      </c>
      <c r="D36" s="3" t="s">
        <v>337</v>
      </c>
      <c r="E36" s="342" t="s">
        <v>567</v>
      </c>
      <c r="F36" s="566" t="s">
        <v>356</v>
      </c>
      <c r="G36" s="358">
        <v>199503300</v>
      </c>
      <c r="H36" s="358">
        <v>42838</v>
      </c>
      <c r="I36" s="465" t="s">
        <v>33</v>
      </c>
      <c r="J36" s="465" t="s">
        <v>33</v>
      </c>
      <c r="K36" s="465"/>
      <c r="L36" s="465" t="s">
        <v>33</v>
      </c>
      <c r="M36" s="465" t="s">
        <v>33</v>
      </c>
      <c r="N36" s="465" t="s">
        <v>33</v>
      </c>
      <c r="O36" s="356">
        <v>131877</v>
      </c>
      <c r="P36" s="357">
        <v>0</v>
      </c>
      <c r="Q36" s="728">
        <f t="shared" si="1"/>
        <v>0</v>
      </c>
      <c r="R36" s="357"/>
      <c r="S36" s="529"/>
    </row>
    <row r="37" spans="3:19" ht="33.75" customHeight="1">
      <c r="C37" s="566" t="s">
        <v>244</v>
      </c>
      <c r="D37" s="293" t="s">
        <v>719</v>
      </c>
      <c r="E37" s="342" t="s">
        <v>25</v>
      </c>
      <c r="F37" s="566" t="s">
        <v>257</v>
      </c>
      <c r="G37" s="246">
        <v>199506001</v>
      </c>
      <c r="H37" s="321">
        <v>40999</v>
      </c>
      <c r="I37" s="465" t="s">
        <v>33</v>
      </c>
      <c r="J37" s="465" t="s">
        <v>33</v>
      </c>
      <c r="K37" s="465"/>
      <c r="L37" s="464" t="s">
        <v>382</v>
      </c>
      <c r="M37" s="465" t="s">
        <v>33</v>
      </c>
      <c r="N37" s="467">
        <v>0.04</v>
      </c>
      <c r="O37" s="219">
        <v>205000</v>
      </c>
      <c r="P37" s="228">
        <v>29000</v>
      </c>
      <c r="Q37" s="397">
        <f t="shared" si="1"/>
        <v>29725</v>
      </c>
      <c r="R37" s="446"/>
      <c r="S37" s="474"/>
    </row>
    <row r="38" spans="3:19" ht="41.25" customHeight="1">
      <c r="C38" s="566" t="s">
        <v>337</v>
      </c>
      <c r="E38" s="342" t="s">
        <v>26</v>
      </c>
      <c r="F38" s="740" t="s">
        <v>355</v>
      </c>
      <c r="G38" s="358">
        <v>199506325</v>
      </c>
      <c r="H38" s="358">
        <v>42861</v>
      </c>
      <c r="I38" s="465" t="s">
        <v>33</v>
      </c>
      <c r="J38" s="464" t="s">
        <v>382</v>
      </c>
      <c r="K38" s="465"/>
      <c r="L38" s="465" t="s">
        <v>33</v>
      </c>
      <c r="M38" s="465" t="s">
        <v>33</v>
      </c>
      <c r="N38" s="465" t="s">
        <v>33</v>
      </c>
      <c r="O38" s="477">
        <v>2124539</v>
      </c>
      <c r="P38" s="226">
        <v>2124539</v>
      </c>
      <c r="Q38" s="397">
        <f t="shared" si="1"/>
        <v>2177652.475</v>
      </c>
      <c r="R38" s="349"/>
      <c r="S38" s="474"/>
    </row>
    <row r="39" spans="3:19" ht="30">
      <c r="C39" s="566" t="s">
        <v>337</v>
      </c>
      <c r="D39" s="566" t="s">
        <v>731</v>
      </c>
      <c r="E39" s="342" t="s">
        <v>567</v>
      </c>
      <c r="F39" s="566" t="s">
        <v>355</v>
      </c>
      <c r="G39" s="246">
        <v>199506325</v>
      </c>
      <c r="H39" s="246">
        <v>42445</v>
      </c>
      <c r="I39" s="465" t="s">
        <v>33</v>
      </c>
      <c r="J39" s="464" t="s">
        <v>382</v>
      </c>
      <c r="K39" s="465"/>
      <c r="L39" s="464" t="s">
        <v>382</v>
      </c>
      <c r="M39" s="465" t="s">
        <v>33</v>
      </c>
      <c r="N39" s="465" t="s">
        <v>33</v>
      </c>
      <c r="O39" s="219">
        <v>3172860</v>
      </c>
      <c r="P39" s="529">
        <v>3172860</v>
      </c>
      <c r="Q39" s="583">
        <f t="shared" si="1"/>
        <v>3252181.5</v>
      </c>
      <c r="R39" s="349"/>
      <c r="S39" s="474"/>
    </row>
    <row r="40" spans="3:19" ht="30">
      <c r="C40" s="566" t="s">
        <v>295</v>
      </c>
      <c r="D40" s="566" t="s">
        <v>732</v>
      </c>
      <c r="E40" s="342" t="s">
        <v>567</v>
      </c>
      <c r="F40" s="566" t="s">
        <v>331</v>
      </c>
      <c r="G40" s="246">
        <v>199506335</v>
      </c>
      <c r="H40" s="246">
        <v>42481</v>
      </c>
      <c r="I40" s="458" t="s">
        <v>33</v>
      </c>
      <c r="J40" s="464" t="s">
        <v>382</v>
      </c>
      <c r="K40" s="465"/>
      <c r="L40" s="464" t="s">
        <v>382</v>
      </c>
      <c r="M40" s="458" t="s">
        <v>33</v>
      </c>
      <c r="N40" s="458" t="s">
        <v>33</v>
      </c>
      <c r="O40" s="219">
        <v>2278613</v>
      </c>
      <c r="P40" s="228">
        <v>2278613</v>
      </c>
      <c r="Q40" s="397">
        <f t="shared" si="1"/>
        <v>2335578.325</v>
      </c>
      <c r="R40" s="349"/>
      <c r="S40" s="474"/>
    </row>
    <row r="41" spans="3:19" ht="30">
      <c r="C41" s="566" t="s">
        <v>337</v>
      </c>
      <c r="D41" s="3"/>
      <c r="E41" s="342" t="s">
        <v>26</v>
      </c>
      <c r="F41" s="566" t="s">
        <v>541</v>
      </c>
      <c r="G41" s="246">
        <v>199506425</v>
      </c>
      <c r="H41" s="246">
        <v>38145</v>
      </c>
      <c r="I41" s="465" t="s">
        <v>33</v>
      </c>
      <c r="J41" s="465" t="s">
        <v>33</v>
      </c>
      <c r="K41" s="465"/>
      <c r="L41" s="465" t="s">
        <v>33</v>
      </c>
      <c r="M41" s="465" t="s">
        <v>33</v>
      </c>
      <c r="N41" s="465" t="s">
        <v>33</v>
      </c>
      <c r="O41" s="219">
        <v>186700</v>
      </c>
      <c r="P41" s="349"/>
      <c r="Q41" s="349"/>
      <c r="R41" s="349"/>
      <c r="S41" s="474"/>
    </row>
    <row r="42" spans="3:19" ht="30">
      <c r="C42" s="566" t="s">
        <v>244</v>
      </c>
      <c r="D42" s="370" t="s">
        <v>717</v>
      </c>
      <c r="E42" s="342" t="s">
        <v>25</v>
      </c>
      <c r="F42" s="566" t="s">
        <v>278</v>
      </c>
      <c r="G42" s="358">
        <v>199601100</v>
      </c>
      <c r="H42" s="321">
        <v>40569</v>
      </c>
      <c r="I42" s="465" t="s">
        <v>33</v>
      </c>
      <c r="J42" s="465" t="s">
        <v>33</v>
      </c>
      <c r="K42" s="465"/>
      <c r="L42" s="464" t="s">
        <v>382</v>
      </c>
      <c r="M42" s="465" t="s">
        <v>33</v>
      </c>
      <c r="N42" s="465" t="s">
        <v>33</v>
      </c>
      <c r="O42" s="529">
        <v>88000</v>
      </c>
      <c r="P42" s="446">
        <v>0</v>
      </c>
      <c r="Q42" s="397">
        <f aca="true" t="shared" si="2" ref="Q42:Q51">P42+P42*0.025</f>
        <v>0</v>
      </c>
      <c r="R42" s="446"/>
      <c r="S42" s="474"/>
    </row>
    <row r="43" spans="3:19" ht="30">
      <c r="C43" s="566" t="s">
        <v>244</v>
      </c>
      <c r="D43" s="3" t="s">
        <v>36</v>
      </c>
      <c r="E43" s="342" t="s">
        <v>276</v>
      </c>
      <c r="F43" s="566" t="s">
        <v>277</v>
      </c>
      <c r="G43" s="246">
        <v>199601100</v>
      </c>
      <c r="H43" s="321">
        <v>40583</v>
      </c>
      <c r="I43" s="465" t="s">
        <v>33</v>
      </c>
      <c r="J43" s="465" t="s">
        <v>33</v>
      </c>
      <c r="K43" s="465"/>
      <c r="L43" s="465" t="s">
        <v>33</v>
      </c>
      <c r="M43" s="465" t="s">
        <v>33</v>
      </c>
      <c r="N43" s="465" t="s">
        <v>33</v>
      </c>
      <c r="O43" s="219">
        <v>21000</v>
      </c>
      <c r="P43" s="228">
        <v>0</v>
      </c>
      <c r="Q43" s="397">
        <f t="shared" si="2"/>
        <v>0</v>
      </c>
      <c r="R43" s="446"/>
      <c r="S43" s="474"/>
    </row>
    <row r="44" spans="3:19" ht="32.25" customHeight="1">
      <c r="C44" s="566" t="s">
        <v>337</v>
      </c>
      <c r="D44" s="370" t="s">
        <v>722</v>
      </c>
      <c r="E44" s="342" t="s">
        <v>567</v>
      </c>
      <c r="F44" s="566" t="s">
        <v>354</v>
      </c>
      <c r="G44" s="246">
        <v>199603501</v>
      </c>
      <c r="H44" s="246">
        <v>40083</v>
      </c>
      <c r="I44" s="465" t="s">
        <v>33</v>
      </c>
      <c r="J44" s="468"/>
      <c r="K44" s="468"/>
      <c r="L44" s="464" t="s">
        <v>382</v>
      </c>
      <c r="M44" s="465" t="s">
        <v>33</v>
      </c>
      <c r="N44" s="465" t="s">
        <v>33</v>
      </c>
      <c r="O44" s="219">
        <v>1086458</v>
      </c>
      <c r="P44" s="228">
        <v>207000</v>
      </c>
      <c r="Q44" s="397">
        <f t="shared" si="2"/>
        <v>212175</v>
      </c>
      <c r="R44" s="446"/>
      <c r="S44" s="474"/>
    </row>
    <row r="45" spans="3:19" s="293" customFormat="1" ht="72" customHeight="1">
      <c r="C45" s="566" t="s">
        <v>337</v>
      </c>
      <c r="D45" s="857" t="s">
        <v>1093</v>
      </c>
      <c r="E45" s="849" t="s">
        <v>567</v>
      </c>
      <c r="F45" s="850" t="s">
        <v>1094</v>
      </c>
      <c r="G45" s="851">
        <v>199603501</v>
      </c>
      <c r="H45" s="852" t="s">
        <v>1096</v>
      </c>
      <c r="I45" s="832" t="s">
        <v>1097</v>
      </c>
      <c r="J45" s="856" t="s">
        <v>382</v>
      </c>
      <c r="K45" s="856" t="s">
        <v>382</v>
      </c>
      <c r="L45" s="853" t="s">
        <v>33</v>
      </c>
      <c r="M45" s="856" t="s">
        <v>382</v>
      </c>
      <c r="N45" s="856" t="s">
        <v>382</v>
      </c>
      <c r="O45" s="854"/>
      <c r="P45" s="854"/>
      <c r="Q45" s="854"/>
      <c r="R45" s="855">
        <v>250000</v>
      </c>
      <c r="S45" s="855"/>
    </row>
    <row r="46" spans="3:19" ht="30">
      <c r="C46" s="566" t="s">
        <v>244</v>
      </c>
      <c r="D46" s="370" t="s">
        <v>716</v>
      </c>
      <c r="E46" s="342" t="s">
        <v>25</v>
      </c>
      <c r="F46" s="566" t="s">
        <v>275</v>
      </c>
      <c r="G46" s="246">
        <v>199604601</v>
      </c>
      <c r="H46" s="321">
        <v>37431</v>
      </c>
      <c r="I46" s="465" t="s">
        <v>33</v>
      </c>
      <c r="J46" s="465" t="s">
        <v>33</v>
      </c>
      <c r="K46" s="465"/>
      <c r="L46" s="464" t="s">
        <v>382</v>
      </c>
      <c r="M46" s="465" t="s">
        <v>33</v>
      </c>
      <c r="N46" s="465" t="s">
        <v>33</v>
      </c>
      <c r="O46" s="477">
        <v>483179</v>
      </c>
      <c r="P46" s="228">
        <v>16885</v>
      </c>
      <c r="Q46" s="397">
        <f t="shared" si="2"/>
        <v>17307.125</v>
      </c>
      <c r="R46" s="446"/>
      <c r="S46" s="474"/>
    </row>
    <row r="47" spans="3:19" ht="15.75">
      <c r="C47" s="566" t="s">
        <v>337</v>
      </c>
      <c r="D47" s="3" t="s">
        <v>337</v>
      </c>
      <c r="E47" s="342" t="s">
        <v>352</v>
      </c>
      <c r="F47" s="566" t="s">
        <v>353</v>
      </c>
      <c r="G47" s="246">
        <v>199701325</v>
      </c>
      <c r="H47" s="246">
        <v>37515</v>
      </c>
      <c r="I47" s="465" t="s">
        <v>33</v>
      </c>
      <c r="J47" s="464" t="s">
        <v>382</v>
      </c>
      <c r="K47" s="465"/>
      <c r="L47" s="465" t="s">
        <v>33</v>
      </c>
      <c r="M47" s="465" t="s">
        <v>33</v>
      </c>
      <c r="N47" s="465" t="s">
        <v>33</v>
      </c>
      <c r="O47" s="529">
        <v>22200</v>
      </c>
      <c r="P47" s="228">
        <v>0</v>
      </c>
      <c r="Q47" s="397">
        <f t="shared" si="2"/>
        <v>0</v>
      </c>
      <c r="R47" s="349"/>
      <c r="S47" s="474"/>
    </row>
    <row r="48" spans="3:19" ht="30">
      <c r="C48" s="566" t="s">
        <v>337</v>
      </c>
      <c r="D48" s="3" t="s">
        <v>337</v>
      </c>
      <c r="E48" s="342" t="s">
        <v>567</v>
      </c>
      <c r="F48" s="566" t="s">
        <v>350</v>
      </c>
      <c r="G48" s="246">
        <v>199701325</v>
      </c>
      <c r="H48" s="246">
        <v>37766</v>
      </c>
      <c r="I48" s="465" t="s">
        <v>33</v>
      </c>
      <c r="J48" s="465" t="s">
        <v>33</v>
      </c>
      <c r="K48" s="465"/>
      <c r="L48" s="465" t="s">
        <v>33</v>
      </c>
      <c r="M48" s="465" t="s">
        <v>33</v>
      </c>
      <c r="N48" s="465" t="s">
        <v>33</v>
      </c>
      <c r="O48" s="219">
        <v>3234227</v>
      </c>
      <c r="P48" s="228">
        <v>0</v>
      </c>
      <c r="Q48" s="397">
        <f t="shared" si="2"/>
        <v>0</v>
      </c>
      <c r="R48" s="349"/>
      <c r="S48" s="474"/>
    </row>
    <row r="49" spans="3:19" s="38" customFormat="1" ht="30">
      <c r="C49" s="566" t="s">
        <v>337</v>
      </c>
      <c r="D49" s="5" t="s">
        <v>337</v>
      </c>
      <c r="E49" s="342" t="s">
        <v>567</v>
      </c>
      <c r="F49" s="566" t="s">
        <v>351</v>
      </c>
      <c r="G49" s="246">
        <v>199701325</v>
      </c>
      <c r="H49" s="246">
        <v>37767</v>
      </c>
      <c r="I49" s="465" t="s">
        <v>33</v>
      </c>
      <c r="J49" s="465" t="s">
        <v>33</v>
      </c>
      <c r="K49" s="465"/>
      <c r="L49" s="465" t="s">
        <v>33</v>
      </c>
      <c r="M49" s="465" t="s">
        <v>33</v>
      </c>
      <c r="N49" s="465" t="s">
        <v>33</v>
      </c>
      <c r="O49" s="219">
        <v>2944507</v>
      </c>
      <c r="P49" s="228">
        <v>0</v>
      </c>
      <c r="Q49" s="397">
        <f t="shared" si="2"/>
        <v>0</v>
      </c>
      <c r="R49" s="349"/>
      <c r="S49" s="474"/>
    </row>
    <row r="50" spans="3:19" ht="35.25" customHeight="1">
      <c r="C50" s="566" t="s">
        <v>295</v>
      </c>
      <c r="D50" s="4" t="s">
        <v>735</v>
      </c>
      <c r="E50" s="342" t="s">
        <v>567</v>
      </c>
      <c r="F50" s="566" t="s">
        <v>330</v>
      </c>
      <c r="G50" s="246">
        <v>199705600</v>
      </c>
      <c r="H50" s="246">
        <v>43183</v>
      </c>
      <c r="I50" s="464" t="s">
        <v>808</v>
      </c>
      <c r="J50" s="458" t="s">
        <v>33</v>
      </c>
      <c r="K50" s="465"/>
      <c r="L50" s="464" t="s">
        <v>382</v>
      </c>
      <c r="M50" s="458" t="s">
        <v>33</v>
      </c>
      <c r="N50" s="464" t="s">
        <v>642</v>
      </c>
      <c r="O50" s="477">
        <v>1547282</v>
      </c>
      <c r="P50" s="226">
        <v>208650</v>
      </c>
      <c r="Q50" s="397">
        <f t="shared" si="2"/>
        <v>213866.25</v>
      </c>
      <c r="R50" s="226"/>
      <c r="S50" s="474"/>
    </row>
    <row r="51" spans="3:19" ht="120" customHeight="1">
      <c r="C51" s="566" t="s">
        <v>279</v>
      </c>
      <c r="D51" s="663" t="s">
        <v>629</v>
      </c>
      <c r="E51" s="342" t="s">
        <v>85</v>
      </c>
      <c r="F51" s="566" t="s">
        <v>637</v>
      </c>
      <c r="G51" s="246">
        <v>199801600</v>
      </c>
      <c r="H51" s="246">
        <v>44049</v>
      </c>
      <c r="I51" s="457" t="s">
        <v>605</v>
      </c>
      <c r="J51" s="464" t="s">
        <v>382</v>
      </c>
      <c r="K51" s="465" t="s">
        <v>382</v>
      </c>
      <c r="L51" s="458" t="s">
        <v>33</v>
      </c>
      <c r="M51" s="458" t="s">
        <v>33</v>
      </c>
      <c r="N51" s="464" t="s">
        <v>636</v>
      </c>
      <c r="O51" s="219">
        <v>247031</v>
      </c>
      <c r="P51" s="228">
        <v>247031</v>
      </c>
      <c r="Q51" s="583">
        <f t="shared" si="2"/>
        <v>253206.775</v>
      </c>
      <c r="R51" s="446"/>
      <c r="S51" s="477"/>
    </row>
    <row r="52" spans="3:19" ht="123" customHeight="1">
      <c r="C52" s="566" t="s">
        <v>279</v>
      </c>
      <c r="D52" s="581" t="s">
        <v>957</v>
      </c>
      <c r="E52" s="490" t="s">
        <v>85</v>
      </c>
      <c r="F52" s="580" t="s">
        <v>878</v>
      </c>
      <c r="G52" s="491">
        <v>199801600</v>
      </c>
      <c r="H52" s="489" t="s">
        <v>939</v>
      </c>
      <c r="I52" s="457" t="s">
        <v>605</v>
      </c>
      <c r="J52" s="464" t="s">
        <v>382</v>
      </c>
      <c r="K52" s="538" t="s">
        <v>382</v>
      </c>
      <c r="L52" s="458" t="s">
        <v>33</v>
      </c>
      <c r="M52" s="458" t="s">
        <v>33</v>
      </c>
      <c r="N52" s="464" t="s">
        <v>636</v>
      </c>
      <c r="O52" s="219"/>
      <c r="P52" s="228"/>
      <c r="Q52" s="446"/>
      <c r="R52" s="446">
        <v>350000</v>
      </c>
      <c r="S52" s="477"/>
    </row>
    <row r="53" spans="3:19" ht="87" customHeight="1">
      <c r="C53" s="3" t="s">
        <v>279</v>
      </c>
      <c r="D53" s="738" t="s">
        <v>638</v>
      </c>
      <c r="E53" s="342" t="s">
        <v>85</v>
      </c>
      <c r="F53" s="572" t="s">
        <v>291</v>
      </c>
      <c r="G53" s="246">
        <v>199801600</v>
      </c>
      <c r="H53" s="246">
        <v>40876</v>
      </c>
      <c r="I53" s="457" t="s">
        <v>382</v>
      </c>
      <c r="J53" s="464" t="s">
        <v>382</v>
      </c>
      <c r="K53" s="465" t="s">
        <v>382</v>
      </c>
      <c r="L53" s="458" t="s">
        <v>33</v>
      </c>
      <c r="M53" s="458" t="s">
        <v>33</v>
      </c>
      <c r="N53" s="458" t="s">
        <v>33</v>
      </c>
      <c r="O53" s="219">
        <v>337499</v>
      </c>
      <c r="P53" s="228">
        <v>337499</v>
      </c>
      <c r="Q53" s="583">
        <f>P53+P53*0.025</f>
        <v>345936.475</v>
      </c>
      <c r="R53" s="349"/>
      <c r="S53" s="474"/>
    </row>
    <row r="54" spans="3:19" ht="90.75" customHeight="1">
      <c r="C54" s="3"/>
      <c r="D54" s="3"/>
      <c r="E54" s="490" t="s">
        <v>85</v>
      </c>
      <c r="F54" s="443" t="s">
        <v>884</v>
      </c>
      <c r="G54" s="491">
        <v>199801600</v>
      </c>
      <c r="H54" s="489" t="s">
        <v>940</v>
      </c>
      <c r="I54" s="457" t="s">
        <v>605</v>
      </c>
      <c r="J54" s="464" t="s">
        <v>382</v>
      </c>
      <c r="K54" s="465" t="s">
        <v>382</v>
      </c>
      <c r="L54" s="458" t="s">
        <v>33</v>
      </c>
      <c r="M54" s="458" t="s">
        <v>33</v>
      </c>
      <c r="N54" s="464" t="s">
        <v>636</v>
      </c>
      <c r="O54" s="440"/>
      <c r="P54" s="446"/>
      <c r="Q54" s="446"/>
      <c r="R54" s="349"/>
      <c r="S54" s="474">
        <v>150000</v>
      </c>
    </row>
    <row r="55" spans="3:19" ht="147" customHeight="1">
      <c r="C55" s="3" t="s">
        <v>279</v>
      </c>
      <c r="D55" s="3" t="s">
        <v>729</v>
      </c>
      <c r="E55" s="342" t="s">
        <v>568</v>
      </c>
      <c r="F55" s="566" t="s">
        <v>290</v>
      </c>
      <c r="G55" s="358">
        <v>199802200</v>
      </c>
      <c r="H55" s="358">
        <v>41012</v>
      </c>
      <c r="I55" s="463" t="s">
        <v>626</v>
      </c>
      <c r="J55" s="458" t="s">
        <v>33</v>
      </c>
      <c r="K55" s="465"/>
      <c r="L55" s="464" t="s">
        <v>382</v>
      </c>
      <c r="M55" s="458" t="s">
        <v>33</v>
      </c>
      <c r="N55" s="464" t="s">
        <v>636</v>
      </c>
      <c r="O55" s="440">
        <v>347162</v>
      </c>
      <c r="P55" s="446">
        <v>33098</v>
      </c>
      <c r="Q55" s="584">
        <f aca="true" t="shared" si="3" ref="Q55:Q65">P55+P55*0.025</f>
        <v>33925.45</v>
      </c>
      <c r="R55" s="446"/>
      <c r="S55" s="474"/>
    </row>
    <row r="56" spans="3:19" ht="30">
      <c r="C56" s="3" t="s">
        <v>295</v>
      </c>
      <c r="D56" s="3" t="s">
        <v>296</v>
      </c>
      <c r="E56" s="342" t="s">
        <v>304</v>
      </c>
      <c r="F56" s="566" t="s">
        <v>305</v>
      </c>
      <c r="G56" s="246">
        <v>199802800</v>
      </c>
      <c r="H56" s="246">
        <v>42118</v>
      </c>
      <c r="I56" s="458" t="s">
        <v>33</v>
      </c>
      <c r="J56" s="458" t="s">
        <v>33</v>
      </c>
      <c r="K56" s="465"/>
      <c r="L56" s="458" t="s">
        <v>33</v>
      </c>
      <c r="M56" s="458" t="s">
        <v>33</v>
      </c>
      <c r="N56" s="464" t="s">
        <v>636</v>
      </c>
      <c r="O56" s="219">
        <v>103288</v>
      </c>
      <c r="P56" s="228">
        <v>43288</v>
      </c>
      <c r="Q56" s="397">
        <f t="shared" si="3"/>
        <v>44370.2</v>
      </c>
      <c r="R56" s="446"/>
      <c r="S56" s="474"/>
    </row>
    <row r="57" spans="3:19" ht="15.75">
      <c r="C57" s="3" t="s">
        <v>279</v>
      </c>
      <c r="D57" s="3" t="s">
        <v>279</v>
      </c>
      <c r="E57" s="343" t="s">
        <v>286</v>
      </c>
      <c r="F57" s="570" t="s">
        <v>289</v>
      </c>
      <c r="G57" s="288">
        <v>199901000</v>
      </c>
      <c r="H57" s="288">
        <v>35478</v>
      </c>
      <c r="I57" s="458" t="s">
        <v>33</v>
      </c>
      <c r="J57" s="458" t="s">
        <v>33</v>
      </c>
      <c r="K57" s="465"/>
      <c r="L57" s="458" t="s">
        <v>33</v>
      </c>
      <c r="M57" s="458" t="s">
        <v>33</v>
      </c>
      <c r="N57" s="458" t="s">
        <v>33</v>
      </c>
      <c r="O57" s="356">
        <v>56661</v>
      </c>
      <c r="P57" s="228">
        <v>0</v>
      </c>
      <c r="Q57" s="397">
        <f t="shared" si="3"/>
        <v>0</v>
      </c>
      <c r="R57" s="446"/>
      <c r="S57" s="474"/>
    </row>
    <row r="58" spans="3:19" ht="103.5" customHeight="1" thickBot="1">
      <c r="C58" s="575" t="s">
        <v>295</v>
      </c>
      <c r="D58" s="9" t="s">
        <v>296</v>
      </c>
      <c r="E58" s="345" t="s">
        <v>566</v>
      </c>
      <c r="F58" s="575" t="s">
        <v>443</v>
      </c>
      <c r="G58" s="346">
        <v>200001500</v>
      </c>
      <c r="H58" s="346">
        <v>42319</v>
      </c>
      <c r="I58" s="519" t="s">
        <v>33</v>
      </c>
      <c r="J58" s="519" t="s">
        <v>33</v>
      </c>
      <c r="K58" s="499"/>
      <c r="L58" s="519" t="s">
        <v>33</v>
      </c>
      <c r="M58" s="519" t="s">
        <v>33</v>
      </c>
      <c r="N58" s="498" t="s">
        <v>636</v>
      </c>
      <c r="O58" s="475">
        <v>361261</v>
      </c>
      <c r="P58" s="352">
        <v>15000</v>
      </c>
      <c r="Q58" s="517">
        <f t="shared" si="3"/>
        <v>15375</v>
      </c>
      <c r="R58" s="352"/>
      <c r="S58" s="475"/>
    </row>
    <row r="59" spans="3:19" ht="78.75">
      <c r="C59" s="566" t="s">
        <v>279</v>
      </c>
      <c r="D59" s="3" t="s">
        <v>720</v>
      </c>
      <c r="E59" s="342" t="s">
        <v>568</v>
      </c>
      <c r="F59" s="567" t="s">
        <v>721</v>
      </c>
      <c r="G59" s="246">
        <v>200001500</v>
      </c>
      <c r="H59" s="358">
        <v>42319</v>
      </c>
      <c r="I59" s="496" t="s">
        <v>640</v>
      </c>
      <c r="J59" s="518" t="s">
        <v>33</v>
      </c>
      <c r="K59" s="743" t="s">
        <v>967</v>
      </c>
      <c r="L59" s="496" t="s">
        <v>382</v>
      </c>
      <c r="M59" s="518" t="s">
        <v>33</v>
      </c>
      <c r="N59" s="496" t="s">
        <v>636</v>
      </c>
      <c r="O59" s="532">
        <v>361261</v>
      </c>
      <c r="P59" s="228">
        <v>15000</v>
      </c>
      <c r="Q59" s="744">
        <f t="shared" si="3"/>
        <v>15375</v>
      </c>
      <c r="R59" s="446"/>
      <c r="S59" s="474"/>
    </row>
    <row r="60" spans="3:19" ht="15.75">
      <c r="C60" s="566" t="s">
        <v>279</v>
      </c>
      <c r="D60" s="3" t="s">
        <v>714</v>
      </c>
      <c r="E60" s="242" t="s">
        <v>25</v>
      </c>
      <c r="F60" s="573" t="s">
        <v>561</v>
      </c>
      <c r="G60" s="323" t="s">
        <v>560</v>
      </c>
      <c r="H60" s="320" t="s">
        <v>562</v>
      </c>
      <c r="I60" s="458" t="s">
        <v>33</v>
      </c>
      <c r="J60" s="458" t="s">
        <v>33</v>
      </c>
      <c r="K60" s="465"/>
      <c r="L60" s="464" t="s">
        <v>382</v>
      </c>
      <c r="M60" s="458" t="s">
        <v>33</v>
      </c>
      <c r="N60" s="458" t="s">
        <v>33</v>
      </c>
      <c r="O60" s="477">
        <v>440284</v>
      </c>
      <c r="P60" s="226">
        <v>0</v>
      </c>
      <c r="Q60" s="397">
        <f t="shared" si="3"/>
        <v>0</v>
      </c>
      <c r="R60" s="226"/>
      <c r="S60" s="474"/>
    </row>
    <row r="61" spans="3:19" ht="30">
      <c r="C61" s="566" t="s">
        <v>244</v>
      </c>
      <c r="D61" s="3" t="s">
        <v>715</v>
      </c>
      <c r="E61" s="342" t="s">
        <v>25</v>
      </c>
      <c r="F61" s="566" t="s">
        <v>274</v>
      </c>
      <c r="G61" s="246">
        <v>200003300</v>
      </c>
      <c r="H61" s="321">
        <v>40877</v>
      </c>
      <c r="I61" s="465" t="s">
        <v>33</v>
      </c>
      <c r="J61" s="465" t="s">
        <v>33</v>
      </c>
      <c r="K61" s="465"/>
      <c r="L61" s="464" t="s">
        <v>382</v>
      </c>
      <c r="M61" s="465" t="s">
        <v>33</v>
      </c>
      <c r="N61" s="465" t="s">
        <v>33</v>
      </c>
      <c r="O61" s="219">
        <v>109343</v>
      </c>
      <c r="P61" s="228">
        <v>2500</v>
      </c>
      <c r="Q61" s="397">
        <f t="shared" si="3"/>
        <v>2562.5</v>
      </c>
      <c r="R61" s="349"/>
      <c r="S61" s="529"/>
    </row>
    <row r="62" spans="3:19" ht="30">
      <c r="C62" s="566" t="s">
        <v>244</v>
      </c>
      <c r="D62" s="3" t="s">
        <v>727</v>
      </c>
      <c r="E62" s="342" t="s">
        <v>25</v>
      </c>
      <c r="F62" s="566" t="s">
        <v>726</v>
      </c>
      <c r="G62" s="246">
        <v>200003800</v>
      </c>
      <c r="H62" s="321">
        <v>32841</v>
      </c>
      <c r="I62" s="465" t="s">
        <v>33</v>
      </c>
      <c r="J62" s="465" t="s">
        <v>33</v>
      </c>
      <c r="K62" s="465"/>
      <c r="L62" s="464" t="s">
        <v>382</v>
      </c>
      <c r="M62" s="465" t="s">
        <v>33</v>
      </c>
      <c r="N62" s="465" t="s">
        <v>33</v>
      </c>
      <c r="O62" s="219">
        <v>29976</v>
      </c>
      <c r="P62" s="228">
        <v>0</v>
      </c>
      <c r="Q62" s="397">
        <f t="shared" si="3"/>
        <v>0</v>
      </c>
      <c r="R62" s="349"/>
      <c r="S62" s="474"/>
    </row>
    <row r="63" spans="3:19" ht="54.75" customHeight="1">
      <c r="C63" s="566" t="s">
        <v>244</v>
      </c>
      <c r="D63" s="3" t="s">
        <v>36</v>
      </c>
      <c r="E63" s="342" t="s">
        <v>25</v>
      </c>
      <c r="F63" s="566" t="s">
        <v>273</v>
      </c>
      <c r="G63" s="246">
        <v>200003801</v>
      </c>
      <c r="H63" s="321">
        <v>43037</v>
      </c>
      <c r="I63" s="465" t="s">
        <v>33</v>
      </c>
      <c r="J63" s="465" t="s">
        <v>33</v>
      </c>
      <c r="K63" s="465"/>
      <c r="L63" s="465" t="s">
        <v>33</v>
      </c>
      <c r="M63" s="465" t="s">
        <v>33</v>
      </c>
      <c r="N63" s="465" t="s">
        <v>33</v>
      </c>
      <c r="O63" s="219">
        <v>103081</v>
      </c>
      <c r="P63" s="228">
        <v>0</v>
      </c>
      <c r="Q63" s="397">
        <f t="shared" si="3"/>
        <v>0</v>
      </c>
      <c r="R63" s="349"/>
      <c r="S63" s="474"/>
    </row>
    <row r="64" spans="3:19" ht="30">
      <c r="C64" s="566" t="s">
        <v>244</v>
      </c>
      <c r="D64" s="11" t="s">
        <v>718</v>
      </c>
      <c r="E64" s="342" t="s">
        <v>25</v>
      </c>
      <c r="F64" s="740" t="s">
        <v>272</v>
      </c>
      <c r="G64" s="358">
        <v>200003900</v>
      </c>
      <c r="H64" s="321">
        <v>41915</v>
      </c>
      <c r="I64" s="464" t="s">
        <v>791</v>
      </c>
      <c r="J64" s="464" t="s">
        <v>382</v>
      </c>
      <c r="K64" s="465"/>
      <c r="L64" s="464" t="s">
        <v>382</v>
      </c>
      <c r="M64" s="465" t="s">
        <v>33</v>
      </c>
      <c r="N64" s="465" t="s">
        <v>33</v>
      </c>
      <c r="O64" s="440">
        <v>699872</v>
      </c>
      <c r="P64" s="228">
        <v>699872</v>
      </c>
      <c r="Q64" s="397">
        <f t="shared" si="3"/>
        <v>717368.8</v>
      </c>
      <c r="R64" s="349"/>
      <c r="S64" s="529"/>
    </row>
    <row r="65" spans="3:19" ht="165.75" customHeight="1">
      <c r="C65" s="566" t="s">
        <v>244</v>
      </c>
      <c r="D65" s="3" t="s">
        <v>36</v>
      </c>
      <c r="E65" s="342" t="s">
        <v>26</v>
      </c>
      <c r="F65" s="566" t="s">
        <v>272</v>
      </c>
      <c r="G65" s="246">
        <v>200003900</v>
      </c>
      <c r="H65" s="321">
        <v>41736</v>
      </c>
      <c r="I65" s="464" t="s">
        <v>791</v>
      </c>
      <c r="J65" s="464" t="s">
        <v>382</v>
      </c>
      <c r="K65" s="465"/>
      <c r="L65" s="465" t="s">
        <v>33</v>
      </c>
      <c r="M65" s="465" t="s">
        <v>33</v>
      </c>
      <c r="N65" s="465" t="s">
        <v>33</v>
      </c>
      <c r="O65" s="219">
        <v>210367</v>
      </c>
      <c r="P65" s="228">
        <v>210367</v>
      </c>
      <c r="Q65" s="397">
        <f t="shared" si="3"/>
        <v>215626.175</v>
      </c>
      <c r="R65" s="349"/>
      <c r="S65" s="529"/>
    </row>
    <row r="66" spans="3:19" ht="174.75" customHeight="1">
      <c r="C66" s="566" t="s">
        <v>244</v>
      </c>
      <c r="D66" s="11"/>
      <c r="E66" s="493" t="s">
        <v>26</v>
      </c>
      <c r="F66" s="569" t="s">
        <v>761</v>
      </c>
      <c r="G66" s="745">
        <v>200003900</v>
      </c>
      <c r="H66" s="442" t="s">
        <v>942</v>
      </c>
      <c r="I66" s="464" t="s">
        <v>791</v>
      </c>
      <c r="J66" s="464" t="s">
        <v>382</v>
      </c>
      <c r="K66" s="465"/>
      <c r="L66" s="465" t="s">
        <v>33</v>
      </c>
      <c r="M66" s="465" t="s">
        <v>33</v>
      </c>
      <c r="N66" s="465" t="s">
        <v>33</v>
      </c>
      <c r="O66" s="474"/>
      <c r="P66" s="446"/>
      <c r="Q66" s="446"/>
      <c r="R66" s="349"/>
      <c r="S66" s="529">
        <v>50000</v>
      </c>
    </row>
    <row r="67" spans="3:19" ht="96.75" customHeight="1">
      <c r="C67" s="566" t="s">
        <v>295</v>
      </c>
      <c r="D67" s="370" t="s">
        <v>325</v>
      </c>
      <c r="E67" s="342" t="s">
        <v>302</v>
      </c>
      <c r="F67" s="566" t="s">
        <v>326</v>
      </c>
      <c r="G67" s="246">
        <v>200102100</v>
      </c>
      <c r="H67" s="358">
        <v>37494</v>
      </c>
      <c r="I67" s="458" t="s">
        <v>33</v>
      </c>
      <c r="J67" s="458" t="s">
        <v>33</v>
      </c>
      <c r="K67" s="465"/>
      <c r="L67" s="458" t="s">
        <v>33</v>
      </c>
      <c r="M67" s="458" t="s">
        <v>33</v>
      </c>
      <c r="N67" s="458" t="s">
        <v>33</v>
      </c>
      <c r="O67" s="219">
        <v>172336</v>
      </c>
      <c r="P67" s="228">
        <v>0</v>
      </c>
      <c r="Q67" s="397">
        <f aca="true" t="shared" si="4" ref="Q67:Q108">P67+P67*0.025</f>
        <v>0</v>
      </c>
      <c r="R67" s="446"/>
      <c r="S67" s="474"/>
    </row>
    <row r="68" spans="3:19" ht="102" customHeight="1">
      <c r="C68" s="566" t="s">
        <v>279</v>
      </c>
      <c r="D68" s="370" t="s">
        <v>279</v>
      </c>
      <c r="E68" s="342" t="s">
        <v>25</v>
      </c>
      <c r="F68" s="566" t="s">
        <v>288</v>
      </c>
      <c r="G68" s="246">
        <v>200104101</v>
      </c>
      <c r="H68" s="358">
        <v>42318</v>
      </c>
      <c r="I68" s="464" t="s">
        <v>640</v>
      </c>
      <c r="J68" s="458" t="s">
        <v>33</v>
      </c>
      <c r="K68" s="538" t="s">
        <v>967</v>
      </c>
      <c r="L68" s="464" t="s">
        <v>382</v>
      </c>
      <c r="M68" s="458" t="s">
        <v>33</v>
      </c>
      <c r="N68" s="464" t="s">
        <v>636</v>
      </c>
      <c r="O68" s="219">
        <v>287166</v>
      </c>
      <c r="P68" s="228">
        <v>18000</v>
      </c>
      <c r="Q68" s="397">
        <f t="shared" si="4"/>
        <v>18450</v>
      </c>
      <c r="R68" s="446"/>
      <c r="S68" s="474"/>
    </row>
    <row r="69" spans="3:19" ht="15.75">
      <c r="C69" s="566" t="s">
        <v>279</v>
      </c>
      <c r="D69" s="370" t="s">
        <v>279</v>
      </c>
      <c r="E69" s="342" t="s">
        <v>286</v>
      </c>
      <c r="F69" s="566" t="s">
        <v>287</v>
      </c>
      <c r="G69" s="246">
        <v>200201500</v>
      </c>
      <c r="H69" s="358">
        <v>38248</v>
      </c>
      <c r="I69" s="458" t="s">
        <v>33</v>
      </c>
      <c r="J69" s="458" t="s">
        <v>33</v>
      </c>
      <c r="K69" s="465"/>
      <c r="L69" s="458" t="s">
        <v>33</v>
      </c>
      <c r="M69" s="458" t="s">
        <v>33</v>
      </c>
      <c r="N69" s="458" t="s">
        <v>33</v>
      </c>
      <c r="O69" s="219">
        <v>136674</v>
      </c>
      <c r="P69" s="228">
        <v>0</v>
      </c>
      <c r="Q69" s="397">
        <f t="shared" si="4"/>
        <v>0</v>
      </c>
      <c r="R69" s="446"/>
      <c r="S69" s="474"/>
    </row>
    <row r="70" spans="3:19" ht="42" customHeight="1">
      <c r="C70" s="566" t="s">
        <v>295</v>
      </c>
      <c r="D70" s="370" t="s">
        <v>296</v>
      </c>
      <c r="E70" s="342" t="s">
        <v>302</v>
      </c>
      <c r="F70" s="566" t="s">
        <v>303</v>
      </c>
      <c r="G70" s="246">
        <v>200201900</v>
      </c>
      <c r="H70" s="358">
        <v>37792</v>
      </c>
      <c r="I70" s="458" t="s">
        <v>33</v>
      </c>
      <c r="J70" s="458" t="s">
        <v>33</v>
      </c>
      <c r="K70" s="465"/>
      <c r="L70" s="458" t="s">
        <v>33</v>
      </c>
      <c r="M70" s="458" t="s">
        <v>33</v>
      </c>
      <c r="N70" s="458" t="s">
        <v>33</v>
      </c>
      <c r="O70" s="219">
        <v>140320</v>
      </c>
      <c r="P70" s="228">
        <v>0</v>
      </c>
      <c r="Q70" s="397">
        <f t="shared" si="4"/>
        <v>0</v>
      </c>
      <c r="R70" s="446"/>
      <c r="S70" s="474"/>
    </row>
    <row r="71" spans="3:19" ht="49.5" customHeight="1">
      <c r="C71" s="566" t="s">
        <v>244</v>
      </c>
      <c r="D71" s="742"/>
      <c r="E71" s="342" t="s">
        <v>25</v>
      </c>
      <c r="F71" s="566" t="s">
        <v>255</v>
      </c>
      <c r="G71" s="358">
        <v>200203000</v>
      </c>
      <c r="H71" s="321">
        <v>38818</v>
      </c>
      <c r="I71" s="465" t="s">
        <v>33</v>
      </c>
      <c r="J71" s="465" t="s">
        <v>33</v>
      </c>
      <c r="K71" s="465"/>
      <c r="L71" s="464" t="s">
        <v>382</v>
      </c>
      <c r="M71" s="465" t="s">
        <v>33</v>
      </c>
      <c r="N71" s="465" t="s">
        <v>33</v>
      </c>
      <c r="O71" s="219">
        <v>297000</v>
      </c>
      <c r="P71" s="446">
        <v>297000</v>
      </c>
      <c r="Q71" s="397">
        <f t="shared" si="4"/>
        <v>304425</v>
      </c>
      <c r="R71" s="349"/>
      <c r="S71" s="440"/>
    </row>
    <row r="72" spans="3:19" ht="30">
      <c r="C72" s="566" t="s">
        <v>337</v>
      </c>
      <c r="D72" s="370" t="s">
        <v>337</v>
      </c>
      <c r="E72" s="342" t="s">
        <v>14</v>
      </c>
      <c r="F72" s="740" t="s">
        <v>348</v>
      </c>
      <c r="G72" s="358">
        <v>200203100</v>
      </c>
      <c r="H72" s="358">
        <v>42547</v>
      </c>
      <c r="I72" s="465" t="s">
        <v>33</v>
      </c>
      <c r="J72" s="465" t="s">
        <v>33</v>
      </c>
      <c r="K72" s="465"/>
      <c r="L72" s="465" t="s">
        <v>33</v>
      </c>
      <c r="M72" s="464" t="s">
        <v>382</v>
      </c>
      <c r="N72" s="465" t="s">
        <v>33</v>
      </c>
      <c r="O72" s="477">
        <v>195000</v>
      </c>
      <c r="P72" s="226">
        <v>195000</v>
      </c>
      <c r="Q72" s="397">
        <f t="shared" si="4"/>
        <v>199875</v>
      </c>
      <c r="R72" s="349"/>
      <c r="S72" s="474"/>
    </row>
    <row r="73" spans="3:19" ht="30">
      <c r="C73" s="566" t="s">
        <v>337</v>
      </c>
      <c r="D73" s="370" t="s">
        <v>337</v>
      </c>
      <c r="E73" s="342" t="s">
        <v>175</v>
      </c>
      <c r="F73" s="566" t="s">
        <v>349</v>
      </c>
      <c r="G73" s="246">
        <v>200203100</v>
      </c>
      <c r="H73" s="358">
        <v>42471</v>
      </c>
      <c r="I73" s="465" t="s">
        <v>33</v>
      </c>
      <c r="J73" s="465" t="s">
        <v>33</v>
      </c>
      <c r="K73" s="465"/>
      <c r="L73" s="465" t="s">
        <v>33</v>
      </c>
      <c r="M73" s="464" t="s">
        <v>382</v>
      </c>
      <c r="N73" s="465" t="s">
        <v>33</v>
      </c>
      <c r="O73" s="219">
        <v>142000</v>
      </c>
      <c r="P73" s="228">
        <v>142000</v>
      </c>
      <c r="Q73" s="397">
        <f t="shared" si="4"/>
        <v>145550</v>
      </c>
      <c r="R73" s="349"/>
      <c r="S73" s="474"/>
    </row>
    <row r="74" spans="3:19" ht="15.75">
      <c r="C74" s="370" t="s">
        <v>279</v>
      </c>
      <c r="D74" s="370" t="s">
        <v>279</v>
      </c>
      <c r="E74" s="344" t="s">
        <v>284</v>
      </c>
      <c r="F74" s="571" t="s">
        <v>285</v>
      </c>
      <c r="G74" s="246">
        <v>200203400</v>
      </c>
      <c r="H74" s="358">
        <v>37793</v>
      </c>
      <c r="I74" s="458" t="s">
        <v>33</v>
      </c>
      <c r="J74" s="458" t="s">
        <v>33</v>
      </c>
      <c r="K74" s="465"/>
      <c r="L74" s="458" t="s">
        <v>33</v>
      </c>
      <c r="M74" s="458" t="s">
        <v>33</v>
      </c>
      <c r="N74" s="458" t="s">
        <v>33</v>
      </c>
      <c r="O74" s="359">
        <v>151090</v>
      </c>
      <c r="P74" s="228">
        <v>0</v>
      </c>
      <c r="Q74" s="397">
        <f t="shared" si="4"/>
        <v>0</v>
      </c>
      <c r="R74" s="446"/>
      <c r="S74" s="474"/>
    </row>
    <row r="75" spans="3:19" ht="49.5" customHeight="1">
      <c r="C75" s="370" t="s">
        <v>279</v>
      </c>
      <c r="D75" s="370" t="s">
        <v>279</v>
      </c>
      <c r="E75" s="344" t="s">
        <v>282</v>
      </c>
      <c r="F75" s="571" t="s">
        <v>283</v>
      </c>
      <c r="G75" s="246">
        <v>200203500</v>
      </c>
      <c r="H75" s="358">
        <v>38495</v>
      </c>
      <c r="I75" s="458" t="s">
        <v>33</v>
      </c>
      <c r="J75" s="458" t="s">
        <v>33</v>
      </c>
      <c r="K75" s="465"/>
      <c r="L75" s="458" t="s">
        <v>33</v>
      </c>
      <c r="M75" s="458" t="s">
        <v>33</v>
      </c>
      <c r="N75" s="458" t="s">
        <v>33</v>
      </c>
      <c r="O75" s="359">
        <v>141316</v>
      </c>
      <c r="P75" s="228">
        <v>0</v>
      </c>
      <c r="Q75" s="397">
        <f t="shared" si="4"/>
        <v>0</v>
      </c>
      <c r="R75" s="446"/>
      <c r="S75" s="474"/>
    </row>
    <row r="76" spans="3:19" ht="60">
      <c r="C76" s="370" t="s">
        <v>279</v>
      </c>
      <c r="D76" s="463" t="s">
        <v>634</v>
      </c>
      <c r="E76" s="342" t="s">
        <v>550</v>
      </c>
      <c r="F76" s="566" t="s">
        <v>549</v>
      </c>
      <c r="G76" s="246">
        <v>200301700</v>
      </c>
      <c r="H76" s="358">
        <v>41151</v>
      </c>
      <c r="I76" s="466" t="s">
        <v>1055</v>
      </c>
      <c r="J76" s="464" t="s">
        <v>382</v>
      </c>
      <c r="K76" s="465"/>
      <c r="L76" s="465" t="s">
        <v>33</v>
      </c>
      <c r="M76" s="465" t="s">
        <v>33</v>
      </c>
      <c r="N76" s="464" t="s">
        <v>382</v>
      </c>
      <c r="O76" s="529">
        <v>631224</v>
      </c>
      <c r="P76" s="228">
        <v>631224</v>
      </c>
      <c r="Q76" s="397">
        <f t="shared" si="4"/>
        <v>647004.6</v>
      </c>
      <c r="R76" s="349"/>
      <c r="S76" s="474"/>
    </row>
    <row r="77" spans="3:19" ht="60">
      <c r="C77" s="370" t="s">
        <v>279</v>
      </c>
      <c r="D77" s="747" t="s">
        <v>1073</v>
      </c>
      <c r="E77" s="342" t="s">
        <v>553</v>
      </c>
      <c r="F77" s="566" t="s">
        <v>554</v>
      </c>
      <c r="G77" s="246">
        <v>200301700</v>
      </c>
      <c r="H77" s="358">
        <v>40672</v>
      </c>
      <c r="I77" s="466" t="s">
        <v>1055</v>
      </c>
      <c r="J77" s="464" t="s">
        <v>382</v>
      </c>
      <c r="K77" s="465"/>
      <c r="L77" s="465" t="s">
        <v>33</v>
      </c>
      <c r="M77" s="465" t="s">
        <v>33</v>
      </c>
      <c r="N77" s="464" t="s">
        <v>382</v>
      </c>
      <c r="O77" s="219">
        <v>60047</v>
      </c>
      <c r="P77" s="228">
        <v>60047</v>
      </c>
      <c r="Q77" s="397">
        <f t="shared" si="4"/>
        <v>61548.175</v>
      </c>
      <c r="R77" s="349"/>
      <c r="S77" s="474"/>
    </row>
    <row r="78" spans="3:19" ht="71.25" customHeight="1">
      <c r="C78" s="370" t="s">
        <v>279</v>
      </c>
      <c r="D78" s="747" t="s">
        <v>1073</v>
      </c>
      <c r="E78" s="342" t="s">
        <v>14</v>
      </c>
      <c r="F78" s="566" t="s">
        <v>551</v>
      </c>
      <c r="G78" s="246">
        <v>200301700</v>
      </c>
      <c r="H78" s="358">
        <v>41715</v>
      </c>
      <c r="I78" s="466" t="s">
        <v>1055</v>
      </c>
      <c r="J78" s="464" t="s">
        <v>382</v>
      </c>
      <c r="K78" s="465"/>
      <c r="L78" s="465" t="s">
        <v>33</v>
      </c>
      <c r="M78" s="465" t="s">
        <v>33</v>
      </c>
      <c r="N78" s="464" t="s">
        <v>382</v>
      </c>
      <c r="O78" s="219">
        <v>145675</v>
      </c>
      <c r="P78" s="228">
        <v>145675</v>
      </c>
      <c r="Q78" s="397">
        <f t="shared" si="4"/>
        <v>149316.875</v>
      </c>
      <c r="R78" s="349"/>
      <c r="S78" s="474"/>
    </row>
    <row r="79" spans="3:19" ht="68.25" customHeight="1">
      <c r="C79" s="566" t="s">
        <v>279</v>
      </c>
      <c r="D79" s="747" t="s">
        <v>1073</v>
      </c>
      <c r="E79" s="342" t="s">
        <v>218</v>
      </c>
      <c r="F79" s="566" t="s">
        <v>552</v>
      </c>
      <c r="G79" s="246">
        <v>200301700</v>
      </c>
      <c r="H79" s="358">
        <v>40673</v>
      </c>
      <c r="I79" s="466" t="s">
        <v>1055</v>
      </c>
      <c r="J79" s="464" t="s">
        <v>382</v>
      </c>
      <c r="K79" s="465"/>
      <c r="L79" s="465" t="s">
        <v>33</v>
      </c>
      <c r="M79" s="465" t="s">
        <v>33</v>
      </c>
      <c r="N79" s="464" t="s">
        <v>382</v>
      </c>
      <c r="O79" s="219">
        <v>66050</v>
      </c>
      <c r="P79" s="228">
        <v>66050</v>
      </c>
      <c r="Q79" s="397">
        <f t="shared" si="4"/>
        <v>67701.25</v>
      </c>
      <c r="R79" s="349"/>
      <c r="S79" s="474"/>
    </row>
    <row r="80" spans="3:19" ht="63">
      <c r="C80" s="566" t="s">
        <v>279</v>
      </c>
      <c r="D80" s="370" t="s">
        <v>279</v>
      </c>
      <c r="E80" s="342" t="s">
        <v>25</v>
      </c>
      <c r="F80" s="566" t="s">
        <v>444</v>
      </c>
      <c r="G80" s="246">
        <v>200303100</v>
      </c>
      <c r="H80" s="358">
        <v>37318</v>
      </c>
      <c r="I80" s="748" t="s">
        <v>635</v>
      </c>
      <c r="J80" s="465" t="s">
        <v>33</v>
      </c>
      <c r="K80" s="465"/>
      <c r="L80" s="465" t="s">
        <v>33</v>
      </c>
      <c r="M80" s="465" t="s">
        <v>33</v>
      </c>
      <c r="N80" s="464" t="s">
        <v>382</v>
      </c>
      <c r="O80" s="219">
        <v>440284</v>
      </c>
      <c r="P80" s="228">
        <v>20000</v>
      </c>
      <c r="Q80" s="397">
        <f t="shared" si="4"/>
        <v>20500</v>
      </c>
      <c r="R80" s="446"/>
      <c r="S80" s="474"/>
    </row>
    <row r="81" spans="3:19" ht="44.25" customHeight="1">
      <c r="C81" s="566" t="s">
        <v>337</v>
      </c>
      <c r="D81" s="370" t="s">
        <v>337</v>
      </c>
      <c r="E81" s="342" t="s">
        <v>344</v>
      </c>
      <c r="F81" s="566" t="s">
        <v>347</v>
      </c>
      <c r="G81" s="246">
        <v>200711200</v>
      </c>
      <c r="H81" s="358">
        <v>42421</v>
      </c>
      <c r="I81" s="465" t="s">
        <v>33</v>
      </c>
      <c r="J81" s="465" t="s">
        <v>33</v>
      </c>
      <c r="K81" s="465"/>
      <c r="L81" s="465" t="s">
        <v>33</v>
      </c>
      <c r="M81" s="465" t="s">
        <v>33</v>
      </c>
      <c r="N81" s="465" t="s">
        <v>33</v>
      </c>
      <c r="O81" s="477">
        <v>213497</v>
      </c>
      <c r="P81" s="226">
        <v>0</v>
      </c>
      <c r="Q81" s="397">
        <f t="shared" si="4"/>
        <v>0</v>
      </c>
      <c r="R81" s="226"/>
      <c r="S81" s="474"/>
    </row>
    <row r="82" spans="3:19" ht="40.5" customHeight="1">
      <c r="C82" s="566" t="s">
        <v>295</v>
      </c>
      <c r="D82" s="566" t="s">
        <v>736</v>
      </c>
      <c r="E82" s="342" t="s">
        <v>567</v>
      </c>
      <c r="F82" s="740" t="s">
        <v>404</v>
      </c>
      <c r="G82" s="358">
        <v>200715600</v>
      </c>
      <c r="H82" s="358">
        <v>36535</v>
      </c>
      <c r="I82" s="458" t="s">
        <v>33</v>
      </c>
      <c r="J82" s="458" t="s">
        <v>33</v>
      </c>
      <c r="K82" s="465"/>
      <c r="L82" s="464" t="s">
        <v>382</v>
      </c>
      <c r="M82" s="458" t="s">
        <v>33</v>
      </c>
      <c r="N82" s="458" t="s">
        <v>33</v>
      </c>
      <c r="O82" s="440">
        <v>290012</v>
      </c>
      <c r="P82" s="228">
        <v>290012</v>
      </c>
      <c r="Q82" s="397">
        <f t="shared" si="4"/>
        <v>297262.3</v>
      </c>
      <c r="R82" s="349"/>
      <c r="S82" s="474"/>
    </row>
    <row r="83" spans="3:19" ht="30">
      <c r="C83" s="566" t="s">
        <v>244</v>
      </c>
      <c r="D83" s="370" t="s">
        <v>36</v>
      </c>
      <c r="E83" s="342" t="s">
        <v>408</v>
      </c>
      <c r="F83" s="566" t="s">
        <v>409</v>
      </c>
      <c r="G83" s="358">
        <v>200721700</v>
      </c>
      <c r="H83" s="321">
        <v>40085</v>
      </c>
      <c r="I83" s="465" t="s">
        <v>33</v>
      </c>
      <c r="J83" s="465" t="s">
        <v>33</v>
      </c>
      <c r="K83" s="465"/>
      <c r="L83" s="465" t="s">
        <v>33</v>
      </c>
      <c r="M83" s="465" t="s">
        <v>33</v>
      </c>
      <c r="N83" s="465" t="s">
        <v>33</v>
      </c>
      <c r="O83" s="440">
        <v>91350</v>
      </c>
      <c r="P83" s="228">
        <v>0</v>
      </c>
      <c r="Q83" s="397">
        <f t="shared" si="4"/>
        <v>0</v>
      </c>
      <c r="R83" s="446"/>
      <c r="S83" s="474"/>
    </row>
    <row r="84" spans="3:19" ht="30">
      <c r="C84" s="566" t="s">
        <v>244</v>
      </c>
      <c r="D84" s="370" t="s">
        <v>36</v>
      </c>
      <c r="E84" s="342" t="s">
        <v>253</v>
      </c>
      <c r="F84" s="566" t="s">
        <v>271</v>
      </c>
      <c r="G84" s="246">
        <v>200721700</v>
      </c>
      <c r="H84" s="321">
        <v>36027</v>
      </c>
      <c r="I84" s="465" t="s">
        <v>33</v>
      </c>
      <c r="J84" s="465" t="s">
        <v>33</v>
      </c>
      <c r="K84" s="465"/>
      <c r="L84" s="465" t="s">
        <v>33</v>
      </c>
      <c r="M84" s="465" t="s">
        <v>33</v>
      </c>
      <c r="N84" s="465" t="s">
        <v>33</v>
      </c>
      <c r="O84" s="219">
        <v>182700</v>
      </c>
      <c r="P84" s="228">
        <v>0</v>
      </c>
      <c r="Q84" s="397">
        <f t="shared" si="4"/>
        <v>0</v>
      </c>
      <c r="R84" s="446"/>
      <c r="S84" s="474"/>
    </row>
    <row r="85" spans="3:19" ht="30">
      <c r="C85" s="566" t="s">
        <v>244</v>
      </c>
      <c r="D85" s="370" t="s">
        <v>734</v>
      </c>
      <c r="E85" s="342" t="s">
        <v>25</v>
      </c>
      <c r="F85" s="566" t="s">
        <v>256</v>
      </c>
      <c r="G85" s="246">
        <v>200725200</v>
      </c>
      <c r="H85" s="321">
        <v>34929</v>
      </c>
      <c r="I85" s="465" t="s">
        <v>33</v>
      </c>
      <c r="J85" s="465" t="s">
        <v>33</v>
      </c>
      <c r="K85" s="465"/>
      <c r="L85" s="464" t="s">
        <v>382</v>
      </c>
      <c r="M85" s="465" t="s">
        <v>33</v>
      </c>
      <c r="N85" s="465" t="s">
        <v>33</v>
      </c>
      <c r="O85" s="219">
        <v>83987</v>
      </c>
      <c r="P85" s="228">
        <v>83987</v>
      </c>
      <c r="Q85" s="397">
        <f t="shared" si="4"/>
        <v>86086.675</v>
      </c>
      <c r="R85" s="446"/>
      <c r="S85" s="474"/>
    </row>
    <row r="86" spans="3:19" ht="30">
      <c r="C86" s="566" t="s">
        <v>244</v>
      </c>
      <c r="D86" s="370" t="s">
        <v>36</v>
      </c>
      <c r="E86" s="342" t="s">
        <v>249</v>
      </c>
      <c r="F86" s="566" t="s">
        <v>266</v>
      </c>
      <c r="G86" s="246">
        <v>200739600</v>
      </c>
      <c r="H86" s="321">
        <v>40082</v>
      </c>
      <c r="I86" s="465" t="s">
        <v>33</v>
      </c>
      <c r="J86" s="465" t="s">
        <v>33</v>
      </c>
      <c r="K86" s="465"/>
      <c r="L86" s="465" t="s">
        <v>33</v>
      </c>
      <c r="M86" s="465" t="s">
        <v>33</v>
      </c>
      <c r="N86" s="467">
        <v>0.04</v>
      </c>
      <c r="O86" s="219">
        <v>362000</v>
      </c>
      <c r="P86" s="228">
        <v>0</v>
      </c>
      <c r="Q86" s="397">
        <f t="shared" si="4"/>
        <v>0</v>
      </c>
      <c r="R86" s="446"/>
      <c r="S86" s="474"/>
    </row>
    <row r="87" spans="3:19" ht="30">
      <c r="C87" s="566" t="s">
        <v>244</v>
      </c>
      <c r="D87" s="370" t="s">
        <v>36</v>
      </c>
      <c r="E87" s="342" t="s">
        <v>252</v>
      </c>
      <c r="F87" s="566" t="s">
        <v>270</v>
      </c>
      <c r="G87" s="246">
        <v>200739600</v>
      </c>
      <c r="H87" s="321">
        <v>26934</v>
      </c>
      <c r="I87" s="465" t="s">
        <v>33</v>
      </c>
      <c r="J87" s="464" t="s">
        <v>382</v>
      </c>
      <c r="K87" s="465"/>
      <c r="L87" s="465" t="s">
        <v>33</v>
      </c>
      <c r="M87" s="465" t="s">
        <v>33</v>
      </c>
      <c r="N87" s="465" t="s">
        <v>33</v>
      </c>
      <c r="O87" s="219">
        <v>24010</v>
      </c>
      <c r="P87" s="228">
        <v>24010</v>
      </c>
      <c r="Q87" s="397">
        <f t="shared" si="4"/>
        <v>24610.25</v>
      </c>
      <c r="R87" s="446"/>
      <c r="S87" s="474"/>
    </row>
    <row r="88" spans="3:19" ht="30">
      <c r="C88" s="566" t="s">
        <v>244</v>
      </c>
      <c r="D88" s="370" t="s">
        <v>36</v>
      </c>
      <c r="E88" s="342" t="s">
        <v>251</v>
      </c>
      <c r="F88" s="566" t="s">
        <v>268</v>
      </c>
      <c r="G88" s="246">
        <v>200739600</v>
      </c>
      <c r="H88" s="321">
        <v>38897</v>
      </c>
      <c r="I88" s="465" t="s">
        <v>33</v>
      </c>
      <c r="J88" s="465" t="s">
        <v>33</v>
      </c>
      <c r="K88" s="465"/>
      <c r="L88" s="465" t="s">
        <v>33</v>
      </c>
      <c r="M88" s="465" t="s">
        <v>33</v>
      </c>
      <c r="N88" s="467">
        <v>0.04</v>
      </c>
      <c r="O88" s="219">
        <v>29017</v>
      </c>
      <c r="P88" s="228">
        <v>12000</v>
      </c>
      <c r="Q88" s="397">
        <f t="shared" si="4"/>
        <v>12300</v>
      </c>
      <c r="R88" s="446"/>
      <c r="S88" s="474"/>
    </row>
    <row r="89" spans="3:19" ht="30">
      <c r="C89" s="566" t="s">
        <v>244</v>
      </c>
      <c r="D89" s="370" t="s">
        <v>36</v>
      </c>
      <c r="E89" s="342" t="s">
        <v>251</v>
      </c>
      <c r="F89" s="566" t="s">
        <v>269</v>
      </c>
      <c r="G89" s="246">
        <v>200739600</v>
      </c>
      <c r="H89" s="321">
        <v>35684</v>
      </c>
      <c r="I89" s="465" t="s">
        <v>33</v>
      </c>
      <c r="J89" s="465" t="s">
        <v>33</v>
      </c>
      <c r="K89" s="465"/>
      <c r="L89" s="465" t="s">
        <v>33</v>
      </c>
      <c r="M89" s="465" t="s">
        <v>33</v>
      </c>
      <c r="N89" s="465" t="s">
        <v>33</v>
      </c>
      <c r="O89" s="219">
        <v>857423</v>
      </c>
      <c r="P89" s="228">
        <v>0</v>
      </c>
      <c r="Q89" s="397">
        <f t="shared" si="4"/>
        <v>0</v>
      </c>
      <c r="R89" s="446"/>
      <c r="S89" s="474"/>
    </row>
    <row r="90" spans="3:19" ht="30">
      <c r="C90" s="566" t="s">
        <v>244</v>
      </c>
      <c r="D90" s="370" t="s">
        <v>36</v>
      </c>
      <c r="E90" s="342" t="s">
        <v>250</v>
      </c>
      <c r="F90" s="566" t="s">
        <v>267</v>
      </c>
      <c r="G90" s="246">
        <v>200739600</v>
      </c>
      <c r="H90" s="321">
        <v>39456</v>
      </c>
      <c r="I90" s="465" t="s">
        <v>33</v>
      </c>
      <c r="J90" s="465" t="s">
        <v>33</v>
      </c>
      <c r="K90" s="465"/>
      <c r="L90" s="465" t="s">
        <v>33</v>
      </c>
      <c r="M90" s="465" t="s">
        <v>33</v>
      </c>
      <c r="N90" s="465" t="s">
        <v>33</v>
      </c>
      <c r="O90" s="219">
        <v>130000</v>
      </c>
      <c r="P90" s="228">
        <v>0</v>
      </c>
      <c r="Q90" s="397">
        <f t="shared" si="4"/>
        <v>0</v>
      </c>
      <c r="R90" s="446"/>
      <c r="S90" s="474"/>
    </row>
    <row r="91" spans="3:19" ht="15.75">
      <c r="C91" s="566" t="s">
        <v>279</v>
      </c>
      <c r="D91" s="370" t="s">
        <v>279</v>
      </c>
      <c r="E91" s="585" t="s">
        <v>568</v>
      </c>
      <c r="F91" s="566" t="s">
        <v>280</v>
      </c>
      <c r="G91" s="246">
        <v>200739700</v>
      </c>
      <c r="H91" s="358">
        <v>37190</v>
      </c>
      <c r="I91" s="464" t="s">
        <v>640</v>
      </c>
      <c r="J91" s="465" t="s">
        <v>33</v>
      </c>
      <c r="K91" s="465"/>
      <c r="L91" s="465" t="s">
        <v>33</v>
      </c>
      <c r="M91" s="465" t="s">
        <v>33</v>
      </c>
      <c r="N91" s="464" t="s">
        <v>382</v>
      </c>
      <c r="O91" s="219">
        <v>1016886</v>
      </c>
      <c r="P91" s="228">
        <v>77359</v>
      </c>
      <c r="Q91" s="397">
        <f t="shared" si="4"/>
        <v>79292.975</v>
      </c>
      <c r="R91" s="446"/>
      <c r="S91" s="474"/>
    </row>
    <row r="92" spans="3:19" ht="30">
      <c r="C92" s="566" t="s">
        <v>279</v>
      </c>
      <c r="D92" s="370" t="s">
        <v>279</v>
      </c>
      <c r="E92" s="342" t="s">
        <v>25</v>
      </c>
      <c r="F92" s="566" t="s">
        <v>281</v>
      </c>
      <c r="G92" s="246">
        <v>200739700</v>
      </c>
      <c r="H92" s="358">
        <v>37186</v>
      </c>
      <c r="I92" s="465" t="s">
        <v>33</v>
      </c>
      <c r="J92" s="465" t="s">
        <v>33</v>
      </c>
      <c r="K92" s="465"/>
      <c r="L92" s="465" t="s">
        <v>33</v>
      </c>
      <c r="M92" s="465" t="s">
        <v>33</v>
      </c>
      <c r="N92" s="465" t="s">
        <v>33</v>
      </c>
      <c r="O92" s="219">
        <v>3304028</v>
      </c>
      <c r="P92" s="228">
        <v>0</v>
      </c>
      <c r="Q92" s="397">
        <f t="shared" si="4"/>
        <v>0</v>
      </c>
      <c r="R92" s="446"/>
      <c r="S92" s="474"/>
    </row>
    <row r="93" spans="3:19" ht="15.75">
      <c r="C93" s="566" t="s">
        <v>337</v>
      </c>
      <c r="D93" s="370" t="s">
        <v>337</v>
      </c>
      <c r="E93" s="342" t="s">
        <v>344</v>
      </c>
      <c r="F93" s="566" t="s">
        <v>345</v>
      </c>
      <c r="G93" s="246">
        <v>200739800</v>
      </c>
      <c r="H93" s="358">
        <v>35408</v>
      </c>
      <c r="I93" s="465" t="s">
        <v>33</v>
      </c>
      <c r="J93" s="465" t="s">
        <v>33</v>
      </c>
      <c r="K93" s="465"/>
      <c r="L93" s="465" t="s">
        <v>33</v>
      </c>
      <c r="M93" s="465" t="s">
        <v>33</v>
      </c>
      <c r="N93" s="465" t="s">
        <v>33</v>
      </c>
      <c r="O93" s="219">
        <v>578500</v>
      </c>
      <c r="P93" s="228">
        <v>0</v>
      </c>
      <c r="Q93" s="397">
        <f t="shared" si="4"/>
        <v>0</v>
      </c>
      <c r="R93" s="446"/>
      <c r="S93" s="474"/>
    </row>
    <row r="94" spans="3:19" ht="15.75">
      <c r="C94" s="566" t="s">
        <v>337</v>
      </c>
      <c r="D94" s="370" t="s">
        <v>337</v>
      </c>
      <c r="E94" s="342" t="s">
        <v>344</v>
      </c>
      <c r="F94" s="566" t="s">
        <v>346</v>
      </c>
      <c r="G94" s="246">
        <v>200739800</v>
      </c>
      <c r="H94" s="358">
        <v>35145</v>
      </c>
      <c r="I94" s="465" t="s">
        <v>33</v>
      </c>
      <c r="J94" s="465" t="s">
        <v>33</v>
      </c>
      <c r="K94" s="465"/>
      <c r="L94" s="465" t="s">
        <v>33</v>
      </c>
      <c r="M94" s="465" t="s">
        <v>33</v>
      </c>
      <c r="N94" s="465" t="s">
        <v>33</v>
      </c>
      <c r="O94" s="219">
        <v>48726</v>
      </c>
      <c r="P94" s="228">
        <v>0</v>
      </c>
      <c r="Q94" s="397">
        <f t="shared" si="4"/>
        <v>0</v>
      </c>
      <c r="R94" s="446"/>
      <c r="S94" s="474"/>
    </row>
    <row r="95" spans="3:19" ht="15.75">
      <c r="C95" s="566" t="s">
        <v>337</v>
      </c>
      <c r="D95" s="370" t="s">
        <v>337</v>
      </c>
      <c r="E95" s="342" t="s">
        <v>340</v>
      </c>
      <c r="F95" s="566" t="s">
        <v>341</v>
      </c>
      <c r="G95" s="358">
        <v>200739800</v>
      </c>
      <c r="H95" s="358">
        <v>42458</v>
      </c>
      <c r="I95" s="465" t="s">
        <v>33</v>
      </c>
      <c r="J95" s="465" t="s">
        <v>33</v>
      </c>
      <c r="K95" s="465"/>
      <c r="L95" s="465" t="s">
        <v>33</v>
      </c>
      <c r="M95" s="465" t="s">
        <v>33</v>
      </c>
      <c r="N95" s="465" t="s">
        <v>33</v>
      </c>
      <c r="O95" s="529">
        <v>121726</v>
      </c>
      <c r="P95" s="446">
        <v>0</v>
      </c>
      <c r="Q95" s="397">
        <f t="shared" si="4"/>
        <v>0</v>
      </c>
      <c r="R95" s="446"/>
      <c r="S95" s="529"/>
    </row>
    <row r="96" spans="3:19" ht="30">
      <c r="C96" s="567" t="s">
        <v>337</v>
      </c>
      <c r="D96" s="360" t="s">
        <v>337</v>
      </c>
      <c r="E96" s="347" t="s">
        <v>340</v>
      </c>
      <c r="F96" s="567" t="s">
        <v>342</v>
      </c>
      <c r="G96" s="355">
        <v>200739800</v>
      </c>
      <c r="H96" s="355">
        <v>42079</v>
      </c>
      <c r="I96" s="497" t="s">
        <v>33</v>
      </c>
      <c r="J96" s="497" t="s">
        <v>33</v>
      </c>
      <c r="K96" s="497"/>
      <c r="L96" s="497" t="s">
        <v>33</v>
      </c>
      <c r="M96" s="497" t="s">
        <v>33</v>
      </c>
      <c r="N96" s="497" t="s">
        <v>33</v>
      </c>
      <c r="O96" s="532">
        <v>758274</v>
      </c>
      <c r="P96" s="354">
        <v>0</v>
      </c>
      <c r="Q96" s="403">
        <f t="shared" si="4"/>
        <v>0</v>
      </c>
      <c r="R96" s="354"/>
      <c r="S96" s="532"/>
    </row>
    <row r="97" spans="3:19" ht="15.75">
      <c r="C97" s="566" t="s">
        <v>337</v>
      </c>
      <c r="D97" s="370" t="s">
        <v>337</v>
      </c>
      <c r="E97" s="342" t="s">
        <v>26</v>
      </c>
      <c r="F97" s="566" t="s">
        <v>343</v>
      </c>
      <c r="G97" s="246">
        <v>200739800</v>
      </c>
      <c r="H97" s="246">
        <v>41195</v>
      </c>
      <c r="I97" s="465" t="s">
        <v>33</v>
      </c>
      <c r="J97" s="465" t="s">
        <v>33</v>
      </c>
      <c r="K97" s="465"/>
      <c r="L97" s="465" t="s">
        <v>33</v>
      </c>
      <c r="M97" s="465" t="s">
        <v>33</v>
      </c>
      <c r="N97" s="465" t="s">
        <v>33</v>
      </c>
      <c r="O97" s="219">
        <v>352222</v>
      </c>
      <c r="P97" s="228">
        <v>0</v>
      </c>
      <c r="Q97" s="397">
        <f t="shared" si="4"/>
        <v>0</v>
      </c>
      <c r="R97" s="446"/>
      <c r="S97" s="474"/>
    </row>
    <row r="98" spans="3:19" ht="30">
      <c r="C98" s="566" t="s">
        <v>244</v>
      </c>
      <c r="D98" s="370" t="s">
        <v>36</v>
      </c>
      <c r="E98" s="342" t="s">
        <v>25</v>
      </c>
      <c r="F98" s="566" t="s">
        <v>265</v>
      </c>
      <c r="G98" s="246">
        <v>200820100</v>
      </c>
      <c r="H98" s="321">
        <v>42044</v>
      </c>
      <c r="I98" s="465" t="s">
        <v>33</v>
      </c>
      <c r="J98" s="465" t="s">
        <v>33</v>
      </c>
      <c r="K98" s="465"/>
      <c r="L98" s="465" t="s">
        <v>33</v>
      </c>
      <c r="M98" s="465" t="s">
        <v>33</v>
      </c>
      <c r="N98" s="465" t="s">
        <v>33</v>
      </c>
      <c r="O98" s="219">
        <v>250000</v>
      </c>
      <c r="P98" s="228">
        <v>0</v>
      </c>
      <c r="Q98" s="397">
        <f t="shared" si="4"/>
        <v>0</v>
      </c>
      <c r="R98" s="446"/>
      <c r="S98" s="474"/>
    </row>
    <row r="99" spans="3:19" ht="15.75">
      <c r="C99" s="566" t="s">
        <v>295</v>
      </c>
      <c r="D99" s="370" t="s">
        <v>296</v>
      </c>
      <c r="E99" s="342" t="s">
        <v>566</v>
      </c>
      <c r="F99" s="566" t="s">
        <v>301</v>
      </c>
      <c r="G99" s="246">
        <v>200830100</v>
      </c>
      <c r="H99" s="246">
        <v>40408</v>
      </c>
      <c r="I99" s="458" t="s">
        <v>33</v>
      </c>
      <c r="J99" s="458" t="s">
        <v>33</v>
      </c>
      <c r="K99" s="465"/>
      <c r="L99" s="458" t="s">
        <v>33</v>
      </c>
      <c r="M99" s="458" t="s">
        <v>33</v>
      </c>
      <c r="N99" s="458" t="s">
        <v>33</v>
      </c>
      <c r="O99" s="219">
        <v>237653</v>
      </c>
      <c r="P99" s="228">
        <v>0</v>
      </c>
      <c r="Q99" s="397">
        <f t="shared" si="4"/>
        <v>0</v>
      </c>
      <c r="R99" s="446"/>
      <c r="S99" s="474"/>
    </row>
    <row r="100" spans="3:19" ht="30">
      <c r="C100" s="566" t="s">
        <v>244</v>
      </c>
      <c r="D100" s="370" t="s">
        <v>36</v>
      </c>
      <c r="E100" s="342" t="s">
        <v>25</v>
      </c>
      <c r="F100" s="566" t="s">
        <v>265</v>
      </c>
      <c r="G100" s="246">
        <v>200830100</v>
      </c>
      <c r="H100" s="321">
        <v>40408</v>
      </c>
      <c r="I100" s="465" t="s">
        <v>33</v>
      </c>
      <c r="J100" s="465" t="s">
        <v>33</v>
      </c>
      <c r="K100" s="465"/>
      <c r="L100" s="465" t="s">
        <v>33</v>
      </c>
      <c r="M100" s="465" t="s">
        <v>33</v>
      </c>
      <c r="N100" s="465" t="s">
        <v>33</v>
      </c>
      <c r="O100" s="219">
        <v>250000</v>
      </c>
      <c r="P100" s="228">
        <v>0</v>
      </c>
      <c r="Q100" s="397">
        <f t="shared" si="4"/>
        <v>0</v>
      </c>
      <c r="R100" s="446"/>
      <c r="S100" s="474"/>
    </row>
    <row r="101" spans="3:19" ht="41.25" customHeight="1">
      <c r="C101" s="566" t="s">
        <v>295</v>
      </c>
      <c r="D101" s="370" t="s">
        <v>296</v>
      </c>
      <c r="E101" s="342" t="s">
        <v>566</v>
      </c>
      <c r="F101" s="566" t="s">
        <v>300</v>
      </c>
      <c r="G101" s="246">
        <v>200830600</v>
      </c>
      <c r="H101" s="246">
        <v>41329</v>
      </c>
      <c r="I101" s="462" t="s">
        <v>827</v>
      </c>
      <c r="J101" s="464" t="s">
        <v>382</v>
      </c>
      <c r="K101" s="465"/>
      <c r="L101" s="458" t="s">
        <v>33</v>
      </c>
      <c r="M101" s="458" t="s">
        <v>33</v>
      </c>
      <c r="N101" s="458" t="s">
        <v>33</v>
      </c>
      <c r="O101" s="219">
        <v>198716</v>
      </c>
      <c r="P101" s="228">
        <v>198716</v>
      </c>
      <c r="Q101" s="397">
        <f t="shared" si="4"/>
        <v>203683.9</v>
      </c>
      <c r="R101" s="349"/>
      <c r="S101" s="474"/>
    </row>
    <row r="102" spans="3:19" ht="126" customHeight="1">
      <c r="C102" s="566" t="s">
        <v>295</v>
      </c>
      <c r="D102" s="370" t="s">
        <v>296</v>
      </c>
      <c r="E102" s="342" t="s">
        <v>566</v>
      </c>
      <c r="F102" s="566" t="s">
        <v>299</v>
      </c>
      <c r="G102" s="246">
        <v>200830700</v>
      </c>
      <c r="H102" s="246">
        <v>40778</v>
      </c>
      <c r="I102" s="458" t="s">
        <v>33</v>
      </c>
      <c r="J102" s="458" t="s">
        <v>33</v>
      </c>
      <c r="K102" s="282" t="s">
        <v>964</v>
      </c>
      <c r="L102" s="464" t="s">
        <v>382</v>
      </c>
      <c r="M102" s="464" t="s">
        <v>382</v>
      </c>
      <c r="N102" s="458" t="s">
        <v>33</v>
      </c>
      <c r="O102" s="219">
        <v>117949</v>
      </c>
      <c r="P102" s="228">
        <v>117949</v>
      </c>
      <c r="Q102" s="584">
        <f t="shared" si="4"/>
        <v>120897.725</v>
      </c>
      <c r="R102" s="349"/>
      <c r="S102" s="474"/>
    </row>
    <row r="103" spans="3:19" ht="61.5" customHeight="1">
      <c r="C103" s="566" t="s">
        <v>295</v>
      </c>
      <c r="D103" s="370" t="s">
        <v>296</v>
      </c>
      <c r="E103" s="342" t="s">
        <v>566</v>
      </c>
      <c r="F103" s="566" t="s">
        <v>555</v>
      </c>
      <c r="G103" s="246">
        <v>200831000</v>
      </c>
      <c r="H103" s="246" t="s">
        <v>298</v>
      </c>
      <c r="I103" s="462" t="s">
        <v>828</v>
      </c>
      <c r="J103" s="458" t="s">
        <v>33</v>
      </c>
      <c r="K103" s="465"/>
      <c r="L103" s="458" t="s">
        <v>33</v>
      </c>
      <c r="M103" s="464" t="s">
        <v>382</v>
      </c>
      <c r="N103" s="458" t="s">
        <v>33</v>
      </c>
      <c r="O103" s="219">
        <v>58000</v>
      </c>
      <c r="P103" s="237">
        <v>0</v>
      </c>
      <c r="Q103" s="397">
        <f t="shared" si="4"/>
        <v>0</v>
      </c>
      <c r="R103" s="349"/>
      <c r="S103" s="474"/>
    </row>
    <row r="104" spans="3:19" ht="107.25" customHeight="1">
      <c r="C104" s="566" t="s">
        <v>295</v>
      </c>
      <c r="D104" s="448" t="s">
        <v>963</v>
      </c>
      <c r="E104" s="342" t="s">
        <v>566</v>
      </c>
      <c r="F104" s="566" t="s">
        <v>297</v>
      </c>
      <c r="G104" s="246">
        <v>200831100</v>
      </c>
      <c r="H104" s="246">
        <v>41524</v>
      </c>
      <c r="I104" s="463" t="s">
        <v>965</v>
      </c>
      <c r="J104" s="464" t="s">
        <v>382</v>
      </c>
      <c r="K104" s="863" t="s">
        <v>966</v>
      </c>
      <c r="L104" s="458" t="s">
        <v>33</v>
      </c>
      <c r="M104" s="458" t="s">
        <v>33</v>
      </c>
      <c r="N104" s="458" t="s">
        <v>33</v>
      </c>
      <c r="O104" s="219">
        <v>310315</v>
      </c>
      <c r="P104" s="228">
        <v>310315</v>
      </c>
      <c r="Q104" s="584">
        <f t="shared" si="4"/>
        <v>318072.875</v>
      </c>
      <c r="R104" s="349"/>
      <c r="S104" s="474"/>
    </row>
    <row r="105" spans="3:19" ht="15.75">
      <c r="C105" s="566" t="s">
        <v>337</v>
      </c>
      <c r="D105" s="293" t="s">
        <v>337</v>
      </c>
      <c r="E105" s="342" t="s">
        <v>567</v>
      </c>
      <c r="F105" s="566" t="s">
        <v>339</v>
      </c>
      <c r="G105" s="246">
        <v>200846600</v>
      </c>
      <c r="H105" s="246">
        <v>42839</v>
      </c>
      <c r="I105" s="465" t="s">
        <v>33</v>
      </c>
      <c r="J105" s="465" t="s">
        <v>33</v>
      </c>
      <c r="K105" s="465"/>
      <c r="L105" s="465" t="s">
        <v>33</v>
      </c>
      <c r="M105" s="465" t="s">
        <v>33</v>
      </c>
      <c r="N105" s="465" t="s">
        <v>33</v>
      </c>
      <c r="O105" s="529">
        <v>1000000</v>
      </c>
      <c r="P105" s="446">
        <v>0</v>
      </c>
      <c r="Q105" s="397">
        <f t="shared" si="4"/>
        <v>0</v>
      </c>
      <c r="R105" s="349"/>
      <c r="S105" s="474"/>
    </row>
    <row r="106" spans="3:19" ht="15.75">
      <c r="C106" s="566" t="s">
        <v>337</v>
      </c>
      <c r="D106" s="370" t="s">
        <v>337</v>
      </c>
      <c r="E106" s="342" t="s">
        <v>567</v>
      </c>
      <c r="F106" s="566" t="s">
        <v>338</v>
      </c>
      <c r="G106" s="246">
        <v>200846900</v>
      </c>
      <c r="H106" s="246">
        <v>42316</v>
      </c>
      <c r="I106" s="465" t="s">
        <v>33</v>
      </c>
      <c r="J106" s="465" t="s">
        <v>33</v>
      </c>
      <c r="K106" s="465"/>
      <c r="L106" s="465" t="s">
        <v>33</v>
      </c>
      <c r="M106" s="465" t="s">
        <v>33</v>
      </c>
      <c r="N106" s="465" t="s">
        <v>33</v>
      </c>
      <c r="O106" s="219">
        <v>723006</v>
      </c>
      <c r="P106" s="446">
        <v>0</v>
      </c>
      <c r="Q106" s="397">
        <f t="shared" si="4"/>
        <v>0</v>
      </c>
      <c r="R106" s="349"/>
      <c r="S106" s="474"/>
    </row>
    <row r="107" spans="3:19" ht="45">
      <c r="C107" s="566" t="s">
        <v>279</v>
      </c>
      <c r="D107" s="370" t="s">
        <v>279</v>
      </c>
      <c r="E107" s="342" t="s">
        <v>25</v>
      </c>
      <c r="F107" s="573" t="s">
        <v>500</v>
      </c>
      <c r="G107" s="246">
        <v>200901400</v>
      </c>
      <c r="H107" s="246">
        <v>42775</v>
      </c>
      <c r="I107" s="462" t="s">
        <v>640</v>
      </c>
      <c r="J107" s="465" t="s">
        <v>33</v>
      </c>
      <c r="K107" s="465"/>
      <c r="L107" s="465" t="s">
        <v>33</v>
      </c>
      <c r="M107" s="465" t="s">
        <v>33</v>
      </c>
      <c r="N107" s="464" t="s">
        <v>382</v>
      </c>
      <c r="O107" s="219">
        <v>168030</v>
      </c>
      <c r="P107" s="228">
        <v>168030</v>
      </c>
      <c r="Q107" s="397">
        <f t="shared" si="4"/>
        <v>172230.75</v>
      </c>
      <c r="R107" s="446"/>
      <c r="S107" s="474"/>
    </row>
    <row r="108" spans="3:19" ht="45">
      <c r="C108" s="566" t="s">
        <v>244</v>
      </c>
      <c r="D108" s="370" t="s">
        <v>245</v>
      </c>
      <c r="E108" s="242" t="s">
        <v>25</v>
      </c>
      <c r="F108" s="573" t="s">
        <v>1099</v>
      </c>
      <c r="G108" s="259" t="s">
        <v>498</v>
      </c>
      <c r="H108" s="320" t="s">
        <v>499</v>
      </c>
      <c r="I108" s="465" t="s">
        <v>33</v>
      </c>
      <c r="J108" s="465" t="s">
        <v>33</v>
      </c>
      <c r="K108" s="465"/>
      <c r="L108" s="465" t="s">
        <v>33</v>
      </c>
      <c r="M108" s="465" t="s">
        <v>33</v>
      </c>
      <c r="N108" s="467">
        <v>0.04</v>
      </c>
      <c r="O108" s="477">
        <v>67212</v>
      </c>
      <c r="P108" s="477">
        <v>67212</v>
      </c>
      <c r="Q108" s="397">
        <f t="shared" si="4"/>
        <v>68892.3</v>
      </c>
      <c r="R108" s="477"/>
      <c r="S108" s="474"/>
    </row>
    <row r="109" spans="3:19" ht="60">
      <c r="C109" s="566" t="s">
        <v>295</v>
      </c>
      <c r="D109" s="861"/>
      <c r="E109" s="765" t="s">
        <v>768</v>
      </c>
      <c r="F109" s="443" t="s">
        <v>1066</v>
      </c>
      <c r="G109" s="492" t="s">
        <v>743</v>
      </c>
      <c r="H109" s="492" t="s">
        <v>743</v>
      </c>
      <c r="I109" s="465" t="s">
        <v>103</v>
      </c>
      <c r="J109" s="465" t="s">
        <v>33</v>
      </c>
      <c r="K109" s="465"/>
      <c r="L109" s="465" t="s">
        <v>33</v>
      </c>
      <c r="M109" s="465"/>
      <c r="N109" s="465"/>
      <c r="O109" s="219"/>
      <c r="P109" s="349"/>
      <c r="Q109" s="349"/>
      <c r="R109" s="446"/>
      <c r="S109" s="474">
        <v>200000</v>
      </c>
    </row>
    <row r="110" spans="3:19" ht="75">
      <c r="C110" s="566" t="s">
        <v>295</v>
      </c>
      <c r="D110" s="862" t="s">
        <v>1098</v>
      </c>
      <c r="E110" s="490" t="s">
        <v>567</v>
      </c>
      <c r="F110" s="443" t="s">
        <v>758</v>
      </c>
      <c r="G110" s="492" t="s">
        <v>743</v>
      </c>
      <c r="H110" s="492" t="s">
        <v>743</v>
      </c>
      <c r="I110" s="465" t="s">
        <v>103</v>
      </c>
      <c r="J110" s="458"/>
      <c r="K110" s="465"/>
      <c r="L110" s="458" t="s">
        <v>33</v>
      </c>
      <c r="M110" s="458"/>
      <c r="N110" s="458"/>
      <c r="O110" s="219"/>
      <c r="P110" s="228"/>
      <c r="Q110" s="446"/>
      <c r="R110" s="349"/>
      <c r="S110" s="474">
        <v>100000</v>
      </c>
    </row>
    <row r="111" spans="3:19" ht="60">
      <c r="C111" s="566" t="s">
        <v>295</v>
      </c>
      <c r="D111" s="862"/>
      <c r="E111" s="765" t="s">
        <v>768</v>
      </c>
      <c r="F111" s="443" t="s">
        <v>882</v>
      </c>
      <c r="G111" s="492" t="s">
        <v>743</v>
      </c>
      <c r="H111" s="492" t="s">
        <v>743</v>
      </c>
      <c r="I111" s="465" t="s">
        <v>103</v>
      </c>
      <c r="J111" s="458"/>
      <c r="K111" s="465"/>
      <c r="L111" s="458" t="s">
        <v>33</v>
      </c>
      <c r="M111" s="458"/>
      <c r="N111" s="458"/>
      <c r="O111" s="529"/>
      <c r="P111" s="446"/>
      <c r="Q111" s="446"/>
      <c r="R111" s="349"/>
      <c r="S111" s="474">
        <v>250000</v>
      </c>
    </row>
    <row r="112" spans="3:19" ht="60" customHeight="1">
      <c r="C112" s="566" t="s">
        <v>295</v>
      </c>
      <c r="D112" s="392"/>
      <c r="E112" s="487" t="s">
        <v>768</v>
      </c>
      <c r="F112" s="443" t="s">
        <v>881</v>
      </c>
      <c r="G112" s="492" t="s">
        <v>743</v>
      </c>
      <c r="H112" s="492" t="s">
        <v>743</v>
      </c>
      <c r="I112" s="465" t="s">
        <v>103</v>
      </c>
      <c r="J112" s="458" t="s">
        <v>33</v>
      </c>
      <c r="K112" s="465"/>
      <c r="L112" s="465" t="s">
        <v>33</v>
      </c>
      <c r="M112" s="458"/>
      <c r="N112" s="458"/>
      <c r="O112" s="219"/>
      <c r="P112" s="228"/>
      <c r="Q112" s="446"/>
      <c r="R112" s="349"/>
      <c r="S112" s="474">
        <v>200000</v>
      </c>
    </row>
    <row r="113" spans="3:19" ht="78" customHeight="1">
      <c r="C113" s="566" t="s">
        <v>279</v>
      </c>
      <c r="D113" s="749"/>
      <c r="E113" s="490"/>
      <c r="F113" s="684" t="s">
        <v>1067</v>
      </c>
      <c r="G113" s="442" t="s">
        <v>743</v>
      </c>
      <c r="H113" s="442" t="s">
        <v>743</v>
      </c>
      <c r="I113" s="538" t="s">
        <v>33</v>
      </c>
      <c r="J113" s="465"/>
      <c r="K113" s="465"/>
      <c r="L113" s="465" t="s">
        <v>33</v>
      </c>
      <c r="M113" s="465"/>
      <c r="N113" s="465"/>
      <c r="O113" s="219"/>
      <c r="P113" s="349"/>
      <c r="Q113" s="349"/>
      <c r="R113" s="446"/>
      <c r="S113" s="529">
        <v>50000</v>
      </c>
    </row>
    <row r="114" spans="3:19" ht="75.75" customHeight="1">
      <c r="C114" s="566" t="s">
        <v>279</v>
      </c>
      <c r="D114" s="108"/>
      <c r="E114" s="490"/>
      <c r="F114" s="786" t="s">
        <v>958</v>
      </c>
      <c r="G114" s="442" t="s">
        <v>743</v>
      </c>
      <c r="H114" s="442" t="s">
        <v>743</v>
      </c>
      <c r="I114" s="538" t="s">
        <v>33</v>
      </c>
      <c r="J114" s="465"/>
      <c r="K114" s="465"/>
      <c r="L114" s="465" t="s">
        <v>33</v>
      </c>
      <c r="M114" s="465"/>
      <c r="N114" s="465"/>
      <c r="O114" s="219"/>
      <c r="P114" s="349"/>
      <c r="Q114" s="349"/>
      <c r="R114" s="446"/>
      <c r="S114" s="440">
        <v>50000</v>
      </c>
    </row>
    <row r="115" spans="3:19" ht="292.5" customHeight="1">
      <c r="C115" s="566" t="s">
        <v>244</v>
      </c>
      <c r="D115" s="739" t="s">
        <v>960</v>
      </c>
      <c r="E115" s="493" t="s">
        <v>763</v>
      </c>
      <c r="F115" s="443" t="s">
        <v>764</v>
      </c>
      <c r="G115" s="442" t="s">
        <v>743</v>
      </c>
      <c r="H115" s="442" t="s">
        <v>743</v>
      </c>
      <c r="I115" s="464" t="s">
        <v>801</v>
      </c>
      <c r="J115" s="464" t="s">
        <v>382</v>
      </c>
      <c r="K115" s="464" t="s">
        <v>382</v>
      </c>
      <c r="L115" s="464" t="s">
        <v>382</v>
      </c>
      <c r="M115" s="464" t="s">
        <v>382</v>
      </c>
      <c r="N115" s="464" t="s">
        <v>382</v>
      </c>
      <c r="O115" s="219"/>
      <c r="P115" s="446"/>
      <c r="Q115" s="446"/>
      <c r="R115" s="529">
        <v>300000</v>
      </c>
      <c r="S115" s="62"/>
    </row>
    <row r="116" spans="3:19" ht="109.5" customHeight="1">
      <c r="C116" s="566" t="s">
        <v>244</v>
      </c>
      <c r="D116" s="376" t="s">
        <v>757</v>
      </c>
      <c r="E116" s="441" t="s">
        <v>26</v>
      </c>
      <c r="F116" s="569" t="s">
        <v>756</v>
      </c>
      <c r="G116" s="442" t="s">
        <v>743</v>
      </c>
      <c r="H116" s="442" t="s">
        <v>743</v>
      </c>
      <c r="I116" s="465" t="s">
        <v>33</v>
      </c>
      <c r="J116" s="465"/>
      <c r="K116" s="465"/>
      <c r="L116" s="465" t="s">
        <v>33</v>
      </c>
      <c r="M116" s="465"/>
      <c r="N116" s="465"/>
      <c r="O116" s="440"/>
      <c r="P116" s="446" t="s">
        <v>36</v>
      </c>
      <c r="Q116" s="446"/>
      <c r="R116" s="349"/>
      <c r="S116" s="440">
        <v>100000</v>
      </c>
    </row>
    <row r="117" spans="3:19" ht="105">
      <c r="C117" s="566" t="s">
        <v>244</v>
      </c>
      <c r="D117" s="376" t="s">
        <v>760</v>
      </c>
      <c r="E117" s="441" t="s">
        <v>26</v>
      </c>
      <c r="F117" s="444" t="s">
        <v>943</v>
      </c>
      <c r="G117" s="442" t="s">
        <v>743</v>
      </c>
      <c r="H117" s="442" t="s">
        <v>743</v>
      </c>
      <c r="I117" s="465" t="s">
        <v>33</v>
      </c>
      <c r="J117" s="465"/>
      <c r="K117" s="465"/>
      <c r="L117" s="465" t="s">
        <v>33</v>
      </c>
      <c r="M117" s="465"/>
      <c r="N117" s="465"/>
      <c r="O117" s="529"/>
      <c r="P117" s="446"/>
      <c r="Q117" s="446"/>
      <c r="R117" s="349"/>
      <c r="S117" s="529">
        <v>75000</v>
      </c>
    </row>
    <row r="118" spans="3:19" ht="60">
      <c r="C118" s="566" t="s">
        <v>244</v>
      </c>
      <c r="D118" s="108"/>
      <c r="E118" s="493" t="s">
        <v>26</v>
      </c>
      <c r="F118" s="443" t="s">
        <v>762</v>
      </c>
      <c r="G118" s="442" t="s">
        <v>743</v>
      </c>
      <c r="H118" s="442" t="s">
        <v>743</v>
      </c>
      <c r="I118" s="465" t="s">
        <v>33</v>
      </c>
      <c r="J118" s="465"/>
      <c r="K118" s="465"/>
      <c r="L118" s="465" t="s">
        <v>33</v>
      </c>
      <c r="M118" s="465"/>
      <c r="N118" s="465"/>
      <c r="O118" s="529"/>
      <c r="P118" s="446"/>
      <c r="Q118" s="446"/>
      <c r="R118" s="349"/>
      <c r="S118" s="474">
        <v>8000</v>
      </c>
    </row>
    <row r="119" spans="3:19" ht="180.75" customHeight="1">
      <c r="C119" s="370" t="s">
        <v>337</v>
      </c>
      <c r="D119" s="833" t="s">
        <v>1090</v>
      </c>
      <c r="E119" s="834" t="s">
        <v>1091</v>
      </c>
      <c r="F119" s="835" t="s">
        <v>1092</v>
      </c>
      <c r="G119" s="836" t="s">
        <v>743</v>
      </c>
      <c r="H119" s="836" t="s">
        <v>743</v>
      </c>
      <c r="I119" s="846" t="s">
        <v>1095</v>
      </c>
      <c r="J119" s="847" t="s">
        <v>382</v>
      </c>
      <c r="K119" s="847" t="s">
        <v>382</v>
      </c>
      <c r="L119" s="837" t="s">
        <v>33</v>
      </c>
      <c r="M119" s="847" t="s">
        <v>382</v>
      </c>
      <c r="N119" s="847" t="s">
        <v>382</v>
      </c>
      <c r="O119" s="838"/>
      <c r="P119" s="839"/>
      <c r="Q119" s="840"/>
      <c r="R119" s="841">
        <v>495000</v>
      </c>
      <c r="S119" s="841"/>
    </row>
    <row r="120" spans="3:19" ht="111.75" customHeight="1">
      <c r="C120" s="370" t="s">
        <v>337</v>
      </c>
      <c r="D120" s="833" t="s">
        <v>1093</v>
      </c>
      <c r="E120" s="842" t="s">
        <v>567</v>
      </c>
      <c r="F120" s="848" t="s">
        <v>1094</v>
      </c>
      <c r="G120" s="843">
        <v>199603501</v>
      </c>
      <c r="H120" s="844" t="s">
        <v>747</v>
      </c>
      <c r="I120" s="837" t="s">
        <v>382</v>
      </c>
      <c r="J120" s="837" t="s">
        <v>382</v>
      </c>
      <c r="K120" s="837" t="s">
        <v>382</v>
      </c>
      <c r="L120" s="837" t="s">
        <v>33</v>
      </c>
      <c r="M120" s="837" t="s">
        <v>382</v>
      </c>
      <c r="N120" s="837" t="s">
        <v>382</v>
      </c>
      <c r="O120" s="838"/>
      <c r="P120" s="838"/>
      <c r="Q120" s="838"/>
      <c r="R120" s="845">
        <v>250000</v>
      </c>
      <c r="S120" s="845"/>
    </row>
    <row r="121" spans="3:19" s="38" customFormat="1" ht="76.5" customHeight="1">
      <c r="C121" s="566" t="s">
        <v>295</v>
      </c>
      <c r="D121" s="392"/>
      <c r="E121" s="441" t="s">
        <v>85</v>
      </c>
      <c r="F121" s="574" t="s">
        <v>879</v>
      </c>
      <c r="G121" s="492" t="s">
        <v>880</v>
      </c>
      <c r="H121" s="492" t="s">
        <v>743</v>
      </c>
      <c r="I121" s="458" t="s">
        <v>33</v>
      </c>
      <c r="J121" s="458" t="s">
        <v>33</v>
      </c>
      <c r="K121" s="465" t="s">
        <v>382</v>
      </c>
      <c r="L121" s="458" t="s">
        <v>33</v>
      </c>
      <c r="M121" s="458" t="s">
        <v>382</v>
      </c>
      <c r="N121" s="458" t="s">
        <v>33</v>
      </c>
      <c r="O121" s="219"/>
      <c r="P121" s="228"/>
      <c r="Q121" s="446"/>
      <c r="R121" s="349"/>
      <c r="S121" s="474">
        <v>350000</v>
      </c>
    </row>
    <row r="122" spans="3:19" ht="159.75" customHeight="1">
      <c r="C122" s="566" t="s">
        <v>295</v>
      </c>
      <c r="D122" s="466" t="s">
        <v>766</v>
      </c>
      <c r="E122" s="493" t="s">
        <v>85</v>
      </c>
      <c r="F122" s="741" t="s">
        <v>944</v>
      </c>
      <c r="G122" s="494" t="s">
        <v>765</v>
      </c>
      <c r="H122" s="495" t="s">
        <v>938</v>
      </c>
      <c r="I122" s="464" t="s">
        <v>937</v>
      </c>
      <c r="J122" s="465" t="s">
        <v>33</v>
      </c>
      <c r="K122" s="465" t="s">
        <v>382</v>
      </c>
      <c r="L122" s="465" t="s">
        <v>33</v>
      </c>
      <c r="M122" s="465" t="s">
        <v>33</v>
      </c>
      <c r="N122" s="465"/>
      <c r="O122" s="219"/>
      <c r="P122" s="349"/>
      <c r="Q122" s="349"/>
      <c r="R122" s="446">
        <v>250000</v>
      </c>
      <c r="S122" s="474"/>
    </row>
    <row r="123" spans="3:19" ht="120">
      <c r="C123" s="370" t="s">
        <v>279</v>
      </c>
      <c r="D123" s="663" t="s">
        <v>639</v>
      </c>
      <c r="E123" s="342"/>
      <c r="F123" s="566"/>
      <c r="G123" s="246"/>
      <c r="H123" s="246"/>
      <c r="I123" s="463" t="s">
        <v>641</v>
      </c>
      <c r="J123" s="464" t="s">
        <v>382</v>
      </c>
      <c r="K123" s="465"/>
      <c r="L123" s="465" t="s">
        <v>33</v>
      </c>
      <c r="M123" s="465" t="s">
        <v>33</v>
      </c>
      <c r="N123" s="464" t="s">
        <v>382</v>
      </c>
      <c r="O123" s="219"/>
      <c r="P123" s="446"/>
      <c r="Q123" s="446"/>
      <c r="R123" s="349"/>
      <c r="S123" s="474"/>
    </row>
    <row r="124" spans="3:19" ht="15">
      <c r="C124" s="13"/>
      <c r="D124" s="13"/>
      <c r="E124" s="143"/>
      <c r="F124" s="576" t="s">
        <v>684</v>
      </c>
      <c r="G124" s="363"/>
      <c r="H124" s="364"/>
      <c r="I124" s="364"/>
      <c r="J124" s="364"/>
      <c r="K124" s="364"/>
      <c r="L124" s="364"/>
      <c r="M124" s="364"/>
      <c r="N124" s="364"/>
      <c r="O124" s="296">
        <f>SUM(O5:O123)</f>
        <v>61989452</v>
      </c>
      <c r="P124" s="296">
        <f>SUM(P5:P123)</f>
        <v>15809476.5</v>
      </c>
      <c r="Q124" s="296">
        <f>SUM(Q5:Q123)</f>
        <v>16204713.412500001</v>
      </c>
      <c r="R124" s="296">
        <f>SUM(R5:R123)</f>
        <v>2063650</v>
      </c>
      <c r="S124" s="296">
        <f>SUM(S5:S123)</f>
        <v>1780350</v>
      </c>
    </row>
    <row r="125" spans="3:19" ht="11.25">
      <c r="C125" s="3"/>
      <c r="D125" s="3"/>
      <c r="E125" s="19"/>
      <c r="F125" s="136"/>
      <c r="G125" s="177"/>
      <c r="H125" s="44"/>
      <c r="I125" s="44"/>
      <c r="J125" s="44"/>
      <c r="K125" s="44"/>
      <c r="L125" s="44"/>
      <c r="M125" s="44"/>
      <c r="N125" s="44"/>
      <c r="O125" s="65"/>
      <c r="P125" s="7"/>
      <c r="Q125" s="7"/>
      <c r="R125" s="7"/>
      <c r="S125" s="62"/>
    </row>
    <row r="126" spans="3:19" ht="11.25">
      <c r="C126" s="3"/>
      <c r="D126" s="3"/>
      <c r="E126" s="3"/>
      <c r="F126" s="4"/>
      <c r="G126" s="29"/>
      <c r="H126" s="29"/>
      <c r="I126" s="3"/>
      <c r="J126" s="3"/>
      <c r="K126" s="29"/>
      <c r="L126" s="3"/>
      <c r="M126" s="3"/>
      <c r="N126" s="3"/>
      <c r="O126" s="62"/>
      <c r="P126" s="7"/>
      <c r="Q126" s="7"/>
      <c r="R126" s="7"/>
      <c r="S126" s="62"/>
    </row>
    <row r="127" spans="3:19" ht="11.25">
      <c r="C127" s="3"/>
      <c r="D127" s="3"/>
      <c r="E127" s="3"/>
      <c r="F127" s="4"/>
      <c r="G127" s="29"/>
      <c r="H127" s="29"/>
      <c r="I127" s="3"/>
      <c r="J127" s="3"/>
      <c r="K127" s="29"/>
      <c r="L127" s="3"/>
      <c r="M127" s="3"/>
      <c r="N127" s="3"/>
      <c r="O127" s="62"/>
      <c r="P127" s="7"/>
      <c r="Q127" s="7"/>
      <c r="R127" s="7"/>
      <c r="S127" s="62"/>
    </row>
    <row r="128" spans="3:19" ht="11.25">
      <c r="C128" s="3"/>
      <c r="D128" s="3"/>
      <c r="E128" s="3"/>
      <c r="F128" s="4"/>
      <c r="G128" s="29"/>
      <c r="H128" s="29"/>
      <c r="I128" s="3"/>
      <c r="J128" s="3"/>
      <c r="K128" s="29"/>
      <c r="L128" s="3"/>
      <c r="M128" s="3"/>
      <c r="N128" s="3"/>
      <c r="O128" s="62"/>
      <c r="P128" s="7"/>
      <c r="Q128" s="7"/>
      <c r="R128" s="7"/>
      <c r="S128" s="62"/>
    </row>
    <row r="129" spans="3:19" ht="11.25">
      <c r="C129" s="3"/>
      <c r="D129" s="3"/>
      <c r="E129" s="10"/>
      <c r="F129" s="340"/>
      <c r="G129" s="29"/>
      <c r="H129" s="29"/>
      <c r="I129" s="10"/>
      <c r="J129" s="10"/>
      <c r="K129" s="29"/>
      <c r="L129" s="10"/>
      <c r="M129" s="10"/>
      <c r="N129" s="10"/>
      <c r="O129" s="66"/>
      <c r="P129" s="7"/>
      <c r="Q129" s="7"/>
      <c r="R129" s="7"/>
      <c r="S129" s="62"/>
    </row>
    <row r="130" spans="3:19" ht="11.25">
      <c r="C130" s="3"/>
      <c r="D130" s="3"/>
      <c r="E130" s="3"/>
      <c r="F130" s="4"/>
      <c r="G130" s="29"/>
      <c r="H130" s="29"/>
      <c r="I130" s="3"/>
      <c r="J130" s="3"/>
      <c r="K130" s="29"/>
      <c r="L130" s="3"/>
      <c r="M130" s="3"/>
      <c r="N130" s="3"/>
      <c r="O130" s="62"/>
      <c r="P130" s="7"/>
      <c r="Q130" s="7"/>
      <c r="R130" s="7"/>
      <c r="S130" s="62"/>
    </row>
    <row r="131" spans="3:19" ht="11.25">
      <c r="C131" s="3"/>
      <c r="D131" s="3"/>
      <c r="E131" s="3"/>
      <c r="F131" s="4"/>
      <c r="G131" s="29"/>
      <c r="H131" s="29"/>
      <c r="I131" s="3"/>
      <c r="J131" s="3"/>
      <c r="K131" s="29"/>
      <c r="L131" s="3"/>
      <c r="M131" s="3"/>
      <c r="N131" s="3"/>
      <c r="O131" s="70"/>
      <c r="P131" s="7"/>
      <c r="Q131" s="7"/>
      <c r="R131" s="7"/>
      <c r="S131" s="62"/>
    </row>
    <row r="132" spans="3:19" ht="11.25">
      <c r="C132" s="3"/>
      <c r="D132" s="3"/>
      <c r="E132" s="3"/>
      <c r="F132" s="4"/>
      <c r="G132" s="29"/>
      <c r="H132" s="29"/>
      <c r="I132" s="3"/>
      <c r="J132" s="3"/>
      <c r="K132" s="29"/>
      <c r="L132" s="3"/>
      <c r="M132" s="3"/>
      <c r="N132" s="3"/>
      <c r="O132" s="62"/>
      <c r="P132" s="7"/>
      <c r="Q132" s="7"/>
      <c r="R132" s="7"/>
      <c r="S132" s="62"/>
    </row>
    <row r="133" spans="3:19" ht="11.25">
      <c r="C133" s="3"/>
      <c r="D133" s="3"/>
      <c r="E133" s="3"/>
      <c r="F133" s="4"/>
      <c r="G133" s="29"/>
      <c r="H133" s="29"/>
      <c r="I133" s="3"/>
      <c r="J133" s="3"/>
      <c r="K133" s="29"/>
      <c r="L133" s="3"/>
      <c r="M133" s="3"/>
      <c r="N133" s="3"/>
      <c r="O133" s="62"/>
      <c r="P133" s="7"/>
      <c r="Q133" s="7"/>
      <c r="R133" s="7"/>
      <c r="S133" s="62"/>
    </row>
    <row r="134" spans="3:19" ht="12">
      <c r="C134" s="3"/>
      <c r="D134" s="3"/>
      <c r="E134" s="3"/>
      <c r="F134" s="4"/>
      <c r="G134" s="29"/>
      <c r="H134" s="29"/>
      <c r="I134" s="3"/>
      <c r="J134" s="3"/>
      <c r="K134" s="29"/>
      <c r="L134" s="3"/>
      <c r="M134" s="3"/>
      <c r="N134" s="3"/>
      <c r="O134" s="156"/>
      <c r="P134" s="7"/>
      <c r="Q134" s="7"/>
      <c r="R134" s="7"/>
      <c r="S134" s="62"/>
    </row>
    <row r="135" spans="3:19" ht="11.25">
      <c r="C135" s="3"/>
      <c r="D135" s="3"/>
      <c r="E135" s="19"/>
      <c r="F135" s="136"/>
      <c r="G135" s="20"/>
      <c r="H135" s="20"/>
      <c r="I135" s="20"/>
      <c r="J135" s="20"/>
      <c r="K135" s="20"/>
      <c r="L135" s="20"/>
      <c r="M135" s="20"/>
      <c r="N135" s="20"/>
      <c r="O135" s="65"/>
      <c r="P135" s="7"/>
      <c r="Q135" s="7"/>
      <c r="R135" s="7"/>
      <c r="S135" s="62"/>
    </row>
    <row r="136" spans="3:19" ht="11.25">
      <c r="C136" s="3"/>
      <c r="D136" s="3"/>
      <c r="E136" s="19"/>
      <c r="F136" s="136"/>
      <c r="G136" s="20"/>
      <c r="H136" s="20"/>
      <c r="I136" s="20"/>
      <c r="J136" s="20"/>
      <c r="K136" s="20"/>
      <c r="L136" s="20"/>
      <c r="M136" s="20"/>
      <c r="N136" s="20"/>
      <c r="O136" s="65"/>
      <c r="P136" s="7"/>
      <c r="Q136" s="7"/>
      <c r="R136" s="7"/>
      <c r="S136" s="62"/>
    </row>
    <row r="137" spans="3:19" ht="11.25">
      <c r="C137" s="3"/>
      <c r="D137" s="3"/>
      <c r="E137" s="3"/>
      <c r="F137" s="4"/>
      <c r="G137" s="29"/>
      <c r="H137" s="28"/>
      <c r="I137" s="17"/>
      <c r="J137" s="17"/>
      <c r="K137" s="28"/>
      <c r="L137" s="17"/>
      <c r="M137" s="17"/>
      <c r="N137" s="17"/>
      <c r="O137" s="62"/>
      <c r="P137" s="7"/>
      <c r="Q137" s="7"/>
      <c r="R137" s="7"/>
      <c r="S137" s="62"/>
    </row>
    <row r="138" spans="3:19" ht="11.25">
      <c r="C138" s="3"/>
      <c r="D138" s="3"/>
      <c r="E138" s="3"/>
      <c r="F138" s="4"/>
      <c r="G138" s="29"/>
      <c r="H138" s="28"/>
      <c r="I138" s="17"/>
      <c r="J138" s="17"/>
      <c r="K138" s="28"/>
      <c r="L138" s="17"/>
      <c r="M138" s="17"/>
      <c r="N138" s="17"/>
      <c r="O138" s="62"/>
      <c r="P138" s="7"/>
      <c r="Q138" s="7"/>
      <c r="R138" s="7"/>
      <c r="S138" s="62"/>
    </row>
    <row r="139" spans="3:19" ht="11.25">
      <c r="C139" s="3"/>
      <c r="D139" s="3"/>
      <c r="E139" s="3"/>
      <c r="F139" s="4"/>
      <c r="G139" s="29"/>
      <c r="H139" s="28"/>
      <c r="I139" s="17"/>
      <c r="J139" s="17"/>
      <c r="K139" s="28"/>
      <c r="L139" s="17"/>
      <c r="M139" s="17"/>
      <c r="N139" s="17"/>
      <c r="O139" s="62"/>
      <c r="P139" s="7"/>
      <c r="Q139" s="7"/>
      <c r="R139" s="7"/>
      <c r="S139" s="62"/>
    </row>
    <row r="140" spans="3:19" ht="11.25">
      <c r="C140" s="3"/>
      <c r="D140" s="3"/>
      <c r="E140" s="3"/>
      <c r="F140" s="4"/>
      <c r="G140" s="29"/>
      <c r="H140" s="28"/>
      <c r="I140" s="17"/>
      <c r="J140" s="17"/>
      <c r="K140" s="28"/>
      <c r="L140" s="17"/>
      <c r="M140" s="17"/>
      <c r="N140" s="17"/>
      <c r="O140" s="62"/>
      <c r="P140" s="7"/>
      <c r="Q140" s="7"/>
      <c r="R140" s="7"/>
      <c r="S140" s="62"/>
    </row>
    <row r="141" spans="3:19" ht="11.25">
      <c r="C141" s="3"/>
      <c r="D141" s="3"/>
      <c r="E141" s="3"/>
      <c r="F141" s="4"/>
      <c r="G141" s="29"/>
      <c r="H141" s="28"/>
      <c r="I141" s="17"/>
      <c r="J141" s="17"/>
      <c r="K141" s="28"/>
      <c r="L141" s="17"/>
      <c r="M141" s="17"/>
      <c r="N141" s="17"/>
      <c r="O141" s="62"/>
      <c r="P141" s="7"/>
      <c r="Q141" s="7"/>
      <c r="R141" s="7"/>
      <c r="S141" s="62"/>
    </row>
    <row r="142" spans="3:19" ht="11.25">
      <c r="C142" s="3"/>
      <c r="D142" s="3"/>
      <c r="E142" s="3"/>
      <c r="F142" s="4"/>
      <c r="G142" s="29"/>
      <c r="H142" s="28"/>
      <c r="I142" s="17"/>
      <c r="J142" s="17"/>
      <c r="K142" s="28"/>
      <c r="L142" s="17"/>
      <c r="M142" s="17"/>
      <c r="N142" s="17"/>
      <c r="O142" s="62"/>
      <c r="P142" s="7"/>
      <c r="Q142" s="7"/>
      <c r="R142" s="7"/>
      <c r="S142" s="62"/>
    </row>
    <row r="143" spans="3:19" ht="11.25">
      <c r="C143" s="3"/>
      <c r="D143" s="3"/>
      <c r="E143" s="3"/>
      <c r="F143" s="4"/>
      <c r="G143" s="29"/>
      <c r="H143" s="28"/>
      <c r="I143" s="17"/>
      <c r="J143" s="17"/>
      <c r="K143" s="28"/>
      <c r="L143" s="17"/>
      <c r="M143" s="17"/>
      <c r="N143" s="17"/>
      <c r="O143" s="62"/>
      <c r="P143" s="7"/>
      <c r="Q143" s="7"/>
      <c r="R143" s="7"/>
      <c r="S143" s="62"/>
    </row>
    <row r="144" spans="3:19" ht="11.25">
      <c r="C144" s="3"/>
      <c r="D144" s="3"/>
      <c r="E144" s="3"/>
      <c r="F144" s="4"/>
      <c r="G144" s="29"/>
      <c r="H144" s="28"/>
      <c r="I144" s="17"/>
      <c r="J144" s="17"/>
      <c r="K144" s="28"/>
      <c r="L144" s="17"/>
      <c r="M144" s="17"/>
      <c r="N144" s="17"/>
      <c r="O144" s="62"/>
      <c r="P144" s="7"/>
      <c r="Q144" s="7"/>
      <c r="R144" s="7"/>
      <c r="S144" s="62"/>
    </row>
    <row r="145" spans="3:19" ht="11.25">
      <c r="C145" s="3"/>
      <c r="D145" s="3"/>
      <c r="E145" s="3"/>
      <c r="F145" s="4"/>
      <c r="G145" s="29"/>
      <c r="H145" s="29"/>
      <c r="I145" s="3"/>
      <c r="J145" s="3"/>
      <c r="K145" s="29"/>
      <c r="L145" s="3"/>
      <c r="M145" s="3"/>
      <c r="N145" s="3"/>
      <c r="O145" s="62"/>
      <c r="P145" s="7"/>
      <c r="Q145" s="7"/>
      <c r="R145" s="7"/>
      <c r="S145" s="62"/>
    </row>
    <row r="146" spans="3:19" ht="11.25">
      <c r="C146" s="3"/>
      <c r="D146" s="3"/>
      <c r="E146" s="3"/>
      <c r="F146" s="4"/>
      <c r="G146" s="29"/>
      <c r="H146" s="29"/>
      <c r="I146" s="3"/>
      <c r="J146" s="3"/>
      <c r="K146" s="29"/>
      <c r="L146" s="3"/>
      <c r="M146" s="3"/>
      <c r="N146" s="3"/>
      <c r="O146" s="62"/>
      <c r="P146" s="7"/>
      <c r="Q146" s="7"/>
      <c r="R146" s="7"/>
      <c r="S146" s="62"/>
    </row>
    <row r="147" spans="3:19" ht="11.25">
      <c r="C147" s="3"/>
      <c r="D147" s="3"/>
      <c r="E147" s="3"/>
      <c r="F147" s="4"/>
      <c r="G147" s="29"/>
      <c r="H147" s="29"/>
      <c r="I147" s="3"/>
      <c r="J147" s="3"/>
      <c r="K147" s="29"/>
      <c r="L147" s="3"/>
      <c r="M147" s="3"/>
      <c r="N147" s="3"/>
      <c r="O147" s="62"/>
      <c r="P147" s="7"/>
      <c r="Q147" s="7"/>
      <c r="R147" s="7"/>
      <c r="S147" s="62"/>
    </row>
    <row r="148" spans="3:19" ht="11.25">
      <c r="C148" s="3"/>
      <c r="D148" s="3"/>
      <c r="E148" s="3"/>
      <c r="F148" s="4"/>
      <c r="G148" s="29"/>
      <c r="H148" s="29"/>
      <c r="I148" s="3"/>
      <c r="J148" s="3"/>
      <c r="K148" s="29"/>
      <c r="L148" s="3"/>
      <c r="M148" s="3"/>
      <c r="N148" s="3"/>
      <c r="O148" s="62"/>
      <c r="P148" s="7"/>
      <c r="Q148" s="7"/>
      <c r="R148" s="7"/>
      <c r="S148" s="62"/>
    </row>
    <row r="149" spans="3:19" ht="11.25">
      <c r="C149" s="3"/>
      <c r="D149" s="3"/>
      <c r="E149" s="3"/>
      <c r="F149" s="4"/>
      <c r="G149" s="29"/>
      <c r="H149" s="29"/>
      <c r="I149" s="3"/>
      <c r="J149" s="3"/>
      <c r="K149" s="29"/>
      <c r="L149" s="3"/>
      <c r="M149" s="3"/>
      <c r="N149" s="3"/>
      <c r="O149" s="62"/>
      <c r="P149" s="7"/>
      <c r="Q149" s="7"/>
      <c r="R149" s="7"/>
      <c r="S149" s="62"/>
    </row>
    <row r="150" spans="3:19" ht="11.25">
      <c r="C150" s="3"/>
      <c r="D150" s="3"/>
      <c r="E150" s="3"/>
      <c r="F150" s="4"/>
      <c r="G150" s="29"/>
      <c r="H150" s="29"/>
      <c r="I150" s="3"/>
      <c r="J150" s="3"/>
      <c r="K150" s="29"/>
      <c r="L150" s="3"/>
      <c r="M150" s="3"/>
      <c r="N150" s="3"/>
      <c r="O150" s="62"/>
      <c r="P150" s="7"/>
      <c r="Q150" s="7"/>
      <c r="R150" s="7"/>
      <c r="S150" s="62"/>
    </row>
    <row r="151" spans="3:19" ht="11.25">
      <c r="C151" s="3"/>
      <c r="D151" s="3"/>
      <c r="E151" s="3"/>
      <c r="F151" s="4"/>
      <c r="G151" s="29"/>
      <c r="H151" s="29"/>
      <c r="I151" s="3"/>
      <c r="J151" s="3"/>
      <c r="K151" s="29"/>
      <c r="L151" s="3"/>
      <c r="M151" s="3"/>
      <c r="N151" s="3"/>
      <c r="O151" s="62"/>
      <c r="P151" s="7"/>
      <c r="Q151" s="7"/>
      <c r="R151" s="7"/>
      <c r="S151" s="62"/>
    </row>
    <row r="152" spans="3:19" ht="11.25">
      <c r="C152" s="3"/>
      <c r="D152" s="3"/>
      <c r="E152" s="3"/>
      <c r="F152" s="4"/>
      <c r="G152" s="29"/>
      <c r="H152" s="29"/>
      <c r="I152" s="3"/>
      <c r="J152" s="3"/>
      <c r="K152" s="29"/>
      <c r="L152" s="3"/>
      <c r="M152" s="3"/>
      <c r="N152" s="3"/>
      <c r="O152" s="62"/>
      <c r="P152" s="7"/>
      <c r="Q152" s="7"/>
      <c r="R152" s="7"/>
      <c r="S152" s="62"/>
    </row>
    <row r="153" spans="3:19" ht="11.25">
      <c r="C153" s="3"/>
      <c r="D153" s="3"/>
      <c r="E153" s="3"/>
      <c r="F153" s="4"/>
      <c r="G153" s="29"/>
      <c r="H153" s="29"/>
      <c r="I153" s="3"/>
      <c r="J153" s="3"/>
      <c r="K153" s="29"/>
      <c r="L153" s="3"/>
      <c r="M153" s="3"/>
      <c r="N153" s="3"/>
      <c r="O153" s="62"/>
      <c r="P153" s="7"/>
      <c r="Q153" s="7"/>
      <c r="R153" s="7"/>
      <c r="S153" s="62"/>
    </row>
    <row r="154" spans="3:19" ht="11.25">
      <c r="C154" s="3"/>
      <c r="D154" s="3"/>
      <c r="E154" s="3"/>
      <c r="F154" s="4"/>
      <c r="G154" s="29"/>
      <c r="H154" s="29"/>
      <c r="I154" s="3"/>
      <c r="J154" s="3"/>
      <c r="K154" s="29"/>
      <c r="L154" s="3"/>
      <c r="M154" s="3"/>
      <c r="N154" s="3"/>
      <c r="O154" s="62"/>
      <c r="P154" s="7"/>
      <c r="Q154" s="7"/>
      <c r="R154" s="7"/>
      <c r="S154" s="62"/>
    </row>
    <row r="155" spans="3:19" ht="11.25">
      <c r="C155" s="3"/>
      <c r="D155" s="3"/>
      <c r="E155" s="3"/>
      <c r="F155" s="4"/>
      <c r="G155" s="29"/>
      <c r="H155" s="29"/>
      <c r="I155" s="3"/>
      <c r="J155" s="3"/>
      <c r="K155" s="29"/>
      <c r="L155" s="3"/>
      <c r="M155" s="3"/>
      <c r="N155" s="3"/>
      <c r="O155" s="62"/>
      <c r="P155" s="7"/>
      <c r="Q155" s="7"/>
      <c r="R155" s="7"/>
      <c r="S155" s="62"/>
    </row>
    <row r="156" spans="3:19" ht="11.25">
      <c r="C156" s="3"/>
      <c r="D156" s="3"/>
      <c r="E156" s="3"/>
      <c r="F156" s="4"/>
      <c r="G156" s="29"/>
      <c r="H156" s="29"/>
      <c r="I156" s="3"/>
      <c r="J156" s="3"/>
      <c r="K156" s="29"/>
      <c r="L156" s="3"/>
      <c r="M156" s="3"/>
      <c r="N156" s="3"/>
      <c r="O156" s="62"/>
      <c r="P156" s="7"/>
      <c r="Q156" s="7"/>
      <c r="R156" s="7"/>
      <c r="S156" s="62"/>
    </row>
    <row r="157" spans="3:19" ht="11.25">
      <c r="C157" s="3"/>
      <c r="D157" s="3"/>
      <c r="E157" s="3"/>
      <c r="F157" s="4"/>
      <c r="G157" s="29"/>
      <c r="H157" s="29"/>
      <c r="I157" s="3"/>
      <c r="J157" s="3"/>
      <c r="K157" s="29"/>
      <c r="L157" s="3"/>
      <c r="M157" s="3"/>
      <c r="N157" s="3"/>
      <c r="O157" s="62"/>
      <c r="P157" s="7"/>
      <c r="Q157" s="7"/>
      <c r="R157" s="7"/>
      <c r="S157" s="62"/>
    </row>
    <row r="158" spans="3:19" ht="11.25">
      <c r="C158" s="3"/>
      <c r="D158" s="3"/>
      <c r="E158" s="3"/>
      <c r="F158" s="4"/>
      <c r="G158" s="29"/>
      <c r="H158" s="29"/>
      <c r="I158" s="3"/>
      <c r="J158" s="3"/>
      <c r="K158" s="29"/>
      <c r="L158" s="3"/>
      <c r="M158" s="3"/>
      <c r="N158" s="3"/>
      <c r="O158" s="62"/>
      <c r="P158" s="7"/>
      <c r="Q158" s="7"/>
      <c r="R158" s="7"/>
      <c r="S158" s="62"/>
    </row>
    <row r="159" spans="7:8" ht="11.25">
      <c r="G159" s="26"/>
      <c r="H159" s="26"/>
    </row>
    <row r="160" spans="7:8" ht="11.25">
      <c r="G160" s="26"/>
      <c r="H160" s="26"/>
    </row>
  </sheetData>
  <sheetProtection/>
  <mergeCells count="3">
    <mergeCell ref="G2:H2"/>
    <mergeCell ref="C2:F2"/>
    <mergeCell ref="I2:N2"/>
  </mergeCells>
  <printOptions gridLines="1"/>
  <pageMargins left="0.7" right="0.7" top="0.75" bottom="0.75" header="0.3" footer="0.3"/>
  <pageSetup horizontalDpi="600" verticalDpi="600" orientation="landscape" paperSize="17" scale="60" r:id="rId1"/>
</worksheet>
</file>

<file path=xl/worksheets/sheet4.xml><?xml version="1.0" encoding="utf-8"?>
<worksheet xmlns="http://schemas.openxmlformats.org/spreadsheetml/2006/main" xmlns:r="http://schemas.openxmlformats.org/officeDocument/2006/relationships">
  <dimension ref="C3:R68"/>
  <sheetViews>
    <sheetView zoomScalePageLayoutView="0" workbookViewId="0" topLeftCell="D3">
      <pane ySplit="1" topLeftCell="A4" activePane="bottomLeft" state="frozen"/>
      <selection pane="topLeft" activeCell="C3" sqref="C3"/>
      <selection pane="bottomLeft" activeCell="F21" sqref="F21"/>
    </sheetView>
  </sheetViews>
  <sheetFormatPr defaultColWidth="9.140625" defaultRowHeight="15"/>
  <cols>
    <col min="1" max="2" width="9.140625" style="5" customWidth="1"/>
    <col min="3" max="4" width="20.140625" style="5" customWidth="1"/>
    <col min="5" max="5" width="21.00390625" style="5" customWidth="1"/>
    <col min="6" max="6" width="11.140625" style="5" customWidth="1"/>
    <col min="7" max="7" width="10.7109375" style="16" customWidth="1"/>
    <col min="8" max="8" width="9.140625" style="5" customWidth="1"/>
    <col min="9" max="9" width="11.8515625" style="5" customWidth="1"/>
    <col min="10" max="10" width="31.00390625" style="5" customWidth="1"/>
    <col min="11" max="12" width="9.140625" style="5" customWidth="1"/>
    <col min="13" max="13" width="10.00390625" style="5" customWidth="1"/>
    <col min="14" max="14" width="11.28125" style="6" customWidth="1"/>
    <col min="15" max="15" width="12.00390625" style="64" customWidth="1"/>
    <col min="16" max="16" width="14.28125" style="64" customWidth="1"/>
    <col min="17" max="17" width="12.28125" style="64" customWidth="1"/>
    <col min="18" max="18" width="9.140625" style="69" customWidth="1"/>
    <col min="19" max="16384" width="9.140625" style="5" customWidth="1"/>
  </cols>
  <sheetData>
    <row r="3" spans="3:18" ht="45">
      <c r="C3" s="39" t="s">
        <v>32</v>
      </c>
      <c r="D3" s="39" t="s">
        <v>0</v>
      </c>
      <c r="E3" s="39" t="s">
        <v>1</v>
      </c>
      <c r="F3" s="40" t="s">
        <v>3</v>
      </c>
      <c r="G3" s="40" t="s">
        <v>120</v>
      </c>
      <c r="H3" s="39" t="s">
        <v>2</v>
      </c>
      <c r="I3" s="41" t="s">
        <v>12</v>
      </c>
      <c r="J3" s="41" t="s">
        <v>4</v>
      </c>
      <c r="K3" s="42" t="s">
        <v>5</v>
      </c>
      <c r="L3" s="41" t="s">
        <v>104</v>
      </c>
      <c r="M3" s="41" t="s">
        <v>6</v>
      </c>
      <c r="N3" s="41" t="s">
        <v>7</v>
      </c>
      <c r="O3" s="59" t="s">
        <v>56</v>
      </c>
      <c r="P3" s="59" t="s">
        <v>58</v>
      </c>
      <c r="Q3" s="59" t="s">
        <v>57</v>
      </c>
      <c r="R3" s="61" t="s">
        <v>48</v>
      </c>
    </row>
    <row r="4" spans="3:18" ht="11.25">
      <c r="C4" s="3"/>
      <c r="D4" s="3" t="s">
        <v>244</v>
      </c>
      <c r="E4" s="3" t="s">
        <v>245</v>
      </c>
      <c r="F4" s="108">
        <v>198343500</v>
      </c>
      <c r="G4" s="17">
        <v>40658</v>
      </c>
      <c r="H4" s="3" t="s">
        <v>39</v>
      </c>
      <c r="I4" s="3" t="s">
        <v>25</v>
      </c>
      <c r="J4" s="3" t="s">
        <v>264</v>
      </c>
      <c r="K4" s="3" t="s">
        <v>33</v>
      </c>
      <c r="L4" s="3" t="s">
        <v>33</v>
      </c>
      <c r="M4" s="3" t="s">
        <v>382</v>
      </c>
      <c r="N4" s="4" t="s">
        <v>386</v>
      </c>
      <c r="O4" s="62">
        <v>948466</v>
      </c>
      <c r="P4" s="62">
        <v>948466</v>
      </c>
      <c r="Q4" s="62">
        <v>2845</v>
      </c>
      <c r="R4" s="68">
        <f aca="true" t="shared" si="0" ref="R4:R21">Q4/P4</f>
        <v>0.0029995803750477086</v>
      </c>
    </row>
    <row r="5" spans="3:18" ht="33.75">
      <c r="C5" s="3"/>
      <c r="D5" s="3" t="s">
        <v>244</v>
      </c>
      <c r="E5" s="3" t="s">
        <v>245</v>
      </c>
      <c r="F5" s="108">
        <v>198710001</v>
      </c>
      <c r="G5" s="17">
        <v>42025</v>
      </c>
      <c r="H5" s="3" t="s">
        <v>45</v>
      </c>
      <c r="I5" s="3" t="s">
        <v>25</v>
      </c>
      <c r="J5" s="3" t="s">
        <v>263</v>
      </c>
      <c r="K5" s="3" t="s">
        <v>33</v>
      </c>
      <c r="L5" s="3" t="s">
        <v>33</v>
      </c>
      <c r="M5" s="3" t="s">
        <v>382</v>
      </c>
      <c r="N5" s="4" t="s">
        <v>87</v>
      </c>
      <c r="O5" s="62">
        <v>1168300</v>
      </c>
      <c r="P5" s="62">
        <v>1168300</v>
      </c>
      <c r="Q5" s="62">
        <v>55000</v>
      </c>
      <c r="R5" s="68">
        <f t="shared" si="0"/>
        <v>0.047076949413677995</v>
      </c>
    </row>
    <row r="6" spans="3:18" ht="11.25">
      <c r="C6" s="3"/>
      <c r="D6" s="3" t="s">
        <v>244</v>
      </c>
      <c r="E6" s="3" t="s">
        <v>245</v>
      </c>
      <c r="F6" s="3">
        <v>198902200</v>
      </c>
      <c r="G6" s="17">
        <v>40875</v>
      </c>
      <c r="H6" s="3" t="s">
        <v>138</v>
      </c>
      <c r="I6" s="3" t="s">
        <v>25</v>
      </c>
      <c r="J6" s="3" t="s">
        <v>262</v>
      </c>
      <c r="K6" s="3" t="s">
        <v>33</v>
      </c>
      <c r="L6" s="3" t="s">
        <v>33</v>
      </c>
      <c r="M6" s="3" t="s">
        <v>33</v>
      </c>
      <c r="N6" s="4"/>
      <c r="O6" s="62">
        <v>398656</v>
      </c>
      <c r="P6" s="62">
        <v>398656</v>
      </c>
      <c r="Q6" s="62">
        <v>318000</v>
      </c>
      <c r="R6" s="68">
        <f t="shared" si="0"/>
        <v>0.7976802054904479</v>
      </c>
    </row>
    <row r="7" spans="3:18" ht="11.25">
      <c r="C7" s="3"/>
      <c r="D7" s="3" t="s">
        <v>244</v>
      </c>
      <c r="E7" s="3" t="s">
        <v>245</v>
      </c>
      <c r="F7" s="3">
        <v>198903500</v>
      </c>
      <c r="G7" s="17">
        <v>38956</v>
      </c>
      <c r="H7" s="3" t="s">
        <v>39</v>
      </c>
      <c r="I7" s="3" t="s">
        <v>25</v>
      </c>
      <c r="J7" s="3" t="s">
        <v>261</v>
      </c>
      <c r="K7" s="3" t="s">
        <v>33</v>
      </c>
      <c r="L7" s="3" t="s">
        <v>33</v>
      </c>
      <c r="M7" s="3" t="s">
        <v>33</v>
      </c>
      <c r="N7" s="154"/>
      <c r="O7" s="62">
        <v>966664</v>
      </c>
      <c r="P7" s="62">
        <v>966664</v>
      </c>
      <c r="Q7" s="62">
        <v>0</v>
      </c>
      <c r="R7" s="68">
        <f t="shared" si="0"/>
        <v>0</v>
      </c>
    </row>
    <row r="8" spans="3:18" ht="11.25">
      <c r="C8" s="3"/>
      <c r="D8" s="3" t="s">
        <v>244</v>
      </c>
      <c r="E8" s="3" t="s">
        <v>245</v>
      </c>
      <c r="F8" s="108">
        <v>199000501</v>
      </c>
      <c r="G8" s="17">
        <v>41603</v>
      </c>
      <c r="H8" s="3" t="s">
        <v>138</v>
      </c>
      <c r="I8" s="3" t="s">
        <v>25</v>
      </c>
      <c r="J8" s="3" t="s">
        <v>259</v>
      </c>
      <c r="K8" s="3" t="s">
        <v>33</v>
      </c>
      <c r="L8" s="3" t="s">
        <v>33</v>
      </c>
      <c r="M8" s="3" t="s">
        <v>382</v>
      </c>
      <c r="N8" s="4" t="s">
        <v>34</v>
      </c>
      <c r="O8" s="62">
        <v>743388</v>
      </c>
      <c r="P8" s="62">
        <v>743388</v>
      </c>
      <c r="Q8" s="62">
        <v>743388</v>
      </c>
      <c r="R8" s="68">
        <f t="shared" si="0"/>
        <v>1</v>
      </c>
    </row>
    <row r="9" spans="3:18" ht="11.25">
      <c r="C9" s="3"/>
      <c r="D9" s="3" t="s">
        <v>244</v>
      </c>
      <c r="E9" s="3" t="s">
        <v>245</v>
      </c>
      <c r="F9" s="108">
        <v>199506001</v>
      </c>
      <c r="G9" s="17">
        <v>40999</v>
      </c>
      <c r="H9" s="3" t="s">
        <v>45</v>
      </c>
      <c r="I9" s="3" t="s">
        <v>25</v>
      </c>
      <c r="J9" s="3" t="s">
        <v>257</v>
      </c>
      <c r="K9" s="3" t="s">
        <v>33</v>
      </c>
      <c r="L9" s="3" t="s">
        <v>33</v>
      </c>
      <c r="M9" s="3" t="s">
        <v>382</v>
      </c>
      <c r="N9" s="154">
        <v>3.03</v>
      </c>
      <c r="O9" s="62">
        <v>205000</v>
      </c>
      <c r="P9" s="62">
        <v>205000</v>
      </c>
      <c r="Q9" s="62">
        <v>29000</v>
      </c>
      <c r="R9" s="68">
        <f t="shared" si="0"/>
        <v>0.14146341463414633</v>
      </c>
    </row>
    <row r="10" spans="3:18" s="45" customFormat="1" ht="15.75" thickBot="1">
      <c r="C10" s="116"/>
      <c r="D10" s="3" t="s">
        <v>244</v>
      </c>
      <c r="E10" s="3" t="s">
        <v>245</v>
      </c>
      <c r="F10" s="35">
        <v>200203000</v>
      </c>
      <c r="G10" s="142">
        <v>38818</v>
      </c>
      <c r="H10" s="116" t="s">
        <v>247</v>
      </c>
      <c r="I10" s="116" t="s">
        <v>25</v>
      </c>
      <c r="J10" s="116" t="s">
        <v>255</v>
      </c>
      <c r="K10" s="3" t="s">
        <v>33</v>
      </c>
      <c r="L10" s="8" t="s">
        <v>33</v>
      </c>
      <c r="M10" s="116" t="s">
        <v>33</v>
      </c>
      <c r="N10" s="137"/>
      <c r="O10" s="138">
        <v>297000</v>
      </c>
      <c r="P10" s="138">
        <v>297000</v>
      </c>
      <c r="Q10" s="138">
        <v>297000</v>
      </c>
      <c r="R10" s="139">
        <f t="shared" si="0"/>
        <v>1</v>
      </c>
    </row>
    <row r="11" spans="3:18" ht="11.25">
      <c r="C11" s="3"/>
      <c r="D11" s="3" t="s">
        <v>244</v>
      </c>
      <c r="E11" s="3" t="s">
        <v>245</v>
      </c>
      <c r="F11" s="108">
        <v>200725200</v>
      </c>
      <c r="G11" s="17">
        <v>34929</v>
      </c>
      <c r="H11" s="3" t="s">
        <v>45</v>
      </c>
      <c r="I11" s="3" t="s">
        <v>25</v>
      </c>
      <c r="J11" s="3" t="s">
        <v>256</v>
      </c>
      <c r="K11" s="3" t="s">
        <v>33</v>
      </c>
      <c r="L11" s="3" t="s">
        <v>33</v>
      </c>
      <c r="M11" s="3" t="s">
        <v>382</v>
      </c>
      <c r="N11" s="154">
        <v>15.01</v>
      </c>
      <c r="O11" s="62">
        <v>83987</v>
      </c>
      <c r="P11" s="62">
        <v>83987</v>
      </c>
      <c r="Q11" s="62">
        <v>83987</v>
      </c>
      <c r="R11" s="68">
        <f t="shared" si="0"/>
        <v>1</v>
      </c>
    </row>
    <row r="12" spans="3:18" ht="33.75">
      <c r="C12" s="19"/>
      <c r="D12" s="3" t="s">
        <v>244</v>
      </c>
      <c r="E12" s="3" t="s">
        <v>245</v>
      </c>
      <c r="F12" s="44" t="s">
        <v>498</v>
      </c>
      <c r="G12" s="20" t="s">
        <v>499</v>
      </c>
      <c r="H12" s="19" t="s">
        <v>45</v>
      </c>
      <c r="I12" s="19" t="s">
        <v>25</v>
      </c>
      <c r="J12" s="136" t="s">
        <v>500</v>
      </c>
      <c r="K12" s="3" t="s">
        <v>33</v>
      </c>
      <c r="L12" s="54"/>
      <c r="M12" s="22"/>
      <c r="N12" s="47"/>
      <c r="O12" s="65">
        <v>67212</v>
      </c>
      <c r="P12" s="65">
        <v>33606</v>
      </c>
      <c r="Q12" s="65">
        <v>33606</v>
      </c>
      <c r="R12" s="25">
        <f t="shared" si="0"/>
        <v>1</v>
      </c>
    </row>
    <row r="13" spans="3:18" ht="11.25">
      <c r="C13" s="3" t="s">
        <v>49</v>
      </c>
      <c r="D13" s="3" t="s">
        <v>244</v>
      </c>
      <c r="E13" s="3" t="s">
        <v>246</v>
      </c>
      <c r="F13" s="108">
        <v>199601100</v>
      </c>
      <c r="G13" s="17">
        <v>40569</v>
      </c>
      <c r="H13" s="3" t="s">
        <v>45</v>
      </c>
      <c r="I13" s="3" t="s">
        <v>25</v>
      </c>
      <c r="J13" s="3" t="s">
        <v>278</v>
      </c>
      <c r="K13" s="3" t="s">
        <v>33</v>
      </c>
      <c r="L13" s="3" t="s">
        <v>33</v>
      </c>
      <c r="M13" s="3" t="s">
        <v>382</v>
      </c>
      <c r="N13" s="154" t="s">
        <v>83</v>
      </c>
      <c r="O13" s="62">
        <v>88000</v>
      </c>
      <c r="P13" s="62">
        <v>88000</v>
      </c>
      <c r="Q13" s="62">
        <v>0</v>
      </c>
      <c r="R13" s="68">
        <f t="shared" si="0"/>
        <v>0</v>
      </c>
    </row>
    <row r="14" spans="3:18" ht="11.25">
      <c r="C14" s="3" t="s">
        <v>49</v>
      </c>
      <c r="D14" s="3" t="s">
        <v>244</v>
      </c>
      <c r="E14" s="3" t="s">
        <v>246</v>
      </c>
      <c r="F14" s="108">
        <v>199604601</v>
      </c>
      <c r="G14" s="17">
        <v>37431</v>
      </c>
      <c r="H14" s="3" t="s">
        <v>45</v>
      </c>
      <c r="I14" s="3" t="s">
        <v>25</v>
      </c>
      <c r="J14" s="3" t="s">
        <v>275</v>
      </c>
      <c r="K14" s="3" t="s">
        <v>33</v>
      </c>
      <c r="L14" s="3" t="s">
        <v>33</v>
      </c>
      <c r="M14" s="3" t="s">
        <v>382</v>
      </c>
      <c r="N14" s="154" t="s">
        <v>47</v>
      </c>
      <c r="O14" s="65">
        <v>483179</v>
      </c>
      <c r="P14" s="65">
        <v>483179</v>
      </c>
      <c r="Q14" s="62">
        <v>16885</v>
      </c>
      <c r="R14" s="68">
        <f t="shared" si="0"/>
        <v>0.034945641263382725</v>
      </c>
    </row>
    <row r="15" spans="3:18" ht="11.25">
      <c r="C15" s="3"/>
      <c r="D15" s="3" t="s">
        <v>244</v>
      </c>
      <c r="E15" s="3" t="s">
        <v>246</v>
      </c>
      <c r="F15" s="108">
        <v>200003300</v>
      </c>
      <c r="G15" s="17">
        <v>40877</v>
      </c>
      <c r="H15" s="3" t="s">
        <v>138</v>
      </c>
      <c r="I15" s="3" t="s">
        <v>25</v>
      </c>
      <c r="J15" s="3" t="s">
        <v>274</v>
      </c>
      <c r="K15" s="3" t="s">
        <v>33</v>
      </c>
      <c r="L15" s="3" t="s">
        <v>33</v>
      </c>
      <c r="M15" s="3" t="s">
        <v>382</v>
      </c>
      <c r="N15" s="4" t="s">
        <v>55</v>
      </c>
      <c r="O15" s="62">
        <v>109343</v>
      </c>
      <c r="P15" s="62">
        <v>109343</v>
      </c>
      <c r="Q15" s="62">
        <v>2500</v>
      </c>
      <c r="R15" s="68">
        <f t="shared" si="0"/>
        <v>0.02286383216118087</v>
      </c>
    </row>
    <row r="16" spans="3:18" ht="11.25">
      <c r="C16" s="3"/>
      <c r="D16" s="3" t="s">
        <v>244</v>
      </c>
      <c r="E16" s="3" t="s">
        <v>246</v>
      </c>
      <c r="F16" s="3">
        <v>200003800</v>
      </c>
      <c r="G16" s="17">
        <v>32841</v>
      </c>
      <c r="H16" s="3" t="s">
        <v>39</v>
      </c>
      <c r="I16" s="3" t="s">
        <v>25</v>
      </c>
      <c r="J16" s="3" t="s">
        <v>445</v>
      </c>
      <c r="K16" s="3" t="s">
        <v>33</v>
      </c>
      <c r="L16" s="3" t="s">
        <v>33</v>
      </c>
      <c r="M16" s="3" t="s">
        <v>33</v>
      </c>
      <c r="N16" s="4"/>
      <c r="O16" s="62">
        <v>29976</v>
      </c>
      <c r="P16" s="62">
        <v>29976</v>
      </c>
      <c r="Q16" s="63">
        <v>0</v>
      </c>
      <c r="R16" s="68">
        <f t="shared" si="0"/>
        <v>0</v>
      </c>
    </row>
    <row r="17" spans="3:18" ht="11.25">
      <c r="C17" s="3"/>
      <c r="D17" s="3" t="s">
        <v>244</v>
      </c>
      <c r="E17" s="3" t="s">
        <v>246</v>
      </c>
      <c r="F17" s="3">
        <v>200003801</v>
      </c>
      <c r="G17" s="180">
        <v>43037</v>
      </c>
      <c r="H17" s="3" t="s">
        <v>39</v>
      </c>
      <c r="I17" s="3" t="s">
        <v>25</v>
      </c>
      <c r="J17" s="3" t="s">
        <v>273</v>
      </c>
      <c r="K17" s="3" t="s">
        <v>33</v>
      </c>
      <c r="L17" s="3" t="s">
        <v>33</v>
      </c>
      <c r="M17" s="3" t="s">
        <v>33</v>
      </c>
      <c r="N17" s="4"/>
      <c r="O17" s="62">
        <v>103081</v>
      </c>
      <c r="P17" s="63">
        <v>103081</v>
      </c>
      <c r="Q17" s="63">
        <v>0</v>
      </c>
      <c r="R17" s="68">
        <f t="shared" si="0"/>
        <v>0</v>
      </c>
    </row>
    <row r="18" spans="3:18" ht="11.25">
      <c r="C18" s="3"/>
      <c r="D18" s="3" t="s">
        <v>244</v>
      </c>
      <c r="E18" s="3" t="s">
        <v>246</v>
      </c>
      <c r="F18" s="29">
        <v>200003900</v>
      </c>
      <c r="G18" s="17">
        <v>41915</v>
      </c>
      <c r="H18" s="3" t="s">
        <v>138</v>
      </c>
      <c r="I18" s="3" t="s">
        <v>25</v>
      </c>
      <c r="J18" s="3" t="s">
        <v>272</v>
      </c>
      <c r="K18" s="3" t="s">
        <v>33</v>
      </c>
      <c r="L18" s="3" t="s">
        <v>33</v>
      </c>
      <c r="M18" s="3" t="s">
        <v>33</v>
      </c>
      <c r="N18" s="4"/>
      <c r="O18" s="62">
        <v>699872</v>
      </c>
      <c r="P18" s="62">
        <v>699872</v>
      </c>
      <c r="Q18" s="62">
        <v>699872</v>
      </c>
      <c r="R18" s="68">
        <f t="shared" si="0"/>
        <v>1</v>
      </c>
    </row>
    <row r="19" spans="3:18" ht="11.25">
      <c r="C19" s="3" t="s">
        <v>49</v>
      </c>
      <c r="D19" s="3" t="s">
        <v>244</v>
      </c>
      <c r="E19" s="3" t="s">
        <v>246</v>
      </c>
      <c r="F19" s="3">
        <v>200820100</v>
      </c>
      <c r="G19" s="17">
        <v>42044</v>
      </c>
      <c r="H19" s="3" t="s">
        <v>45</v>
      </c>
      <c r="I19" s="3" t="s">
        <v>25</v>
      </c>
      <c r="J19" s="3" t="s">
        <v>265</v>
      </c>
      <c r="K19" s="3" t="s">
        <v>33</v>
      </c>
      <c r="L19" s="3" t="s">
        <v>33</v>
      </c>
      <c r="M19" s="3" t="s">
        <v>33</v>
      </c>
      <c r="N19" s="154"/>
      <c r="O19" s="62">
        <v>250000</v>
      </c>
      <c r="P19" s="62">
        <v>250000</v>
      </c>
      <c r="Q19" s="62">
        <v>0</v>
      </c>
      <c r="R19" s="68">
        <f t="shared" si="0"/>
        <v>0</v>
      </c>
    </row>
    <row r="20" spans="3:18" ht="11.25">
      <c r="C20" s="3" t="s">
        <v>49</v>
      </c>
      <c r="D20" s="3" t="s">
        <v>244</v>
      </c>
      <c r="E20" s="3" t="s">
        <v>246</v>
      </c>
      <c r="F20" s="108">
        <v>200830100</v>
      </c>
      <c r="G20" s="17">
        <v>40408</v>
      </c>
      <c r="H20" s="3" t="s">
        <v>45</v>
      </c>
      <c r="I20" s="3" t="s">
        <v>25</v>
      </c>
      <c r="J20" s="3" t="s">
        <v>265</v>
      </c>
      <c r="K20" s="3" t="s">
        <v>33</v>
      </c>
      <c r="L20" s="3" t="s">
        <v>33</v>
      </c>
      <c r="M20" s="3" t="s">
        <v>382</v>
      </c>
      <c r="N20" s="154">
        <v>4.02</v>
      </c>
      <c r="O20" s="62">
        <v>250000</v>
      </c>
      <c r="P20" s="62">
        <v>250000</v>
      </c>
      <c r="Q20" s="62">
        <v>0</v>
      </c>
      <c r="R20" s="68">
        <f t="shared" si="0"/>
        <v>0</v>
      </c>
    </row>
    <row r="21" spans="3:18" ht="33.75">
      <c r="C21" s="19"/>
      <c r="D21" s="3" t="s">
        <v>244</v>
      </c>
      <c r="E21" s="3" t="s">
        <v>246</v>
      </c>
      <c r="F21" s="20" t="s">
        <v>498</v>
      </c>
      <c r="G21" s="20" t="s">
        <v>499</v>
      </c>
      <c r="H21" s="19" t="s">
        <v>45</v>
      </c>
      <c r="I21" s="19" t="s">
        <v>25</v>
      </c>
      <c r="J21" s="136" t="s">
        <v>500</v>
      </c>
      <c r="K21" s="54"/>
      <c r="L21" s="54"/>
      <c r="M21" s="22"/>
      <c r="N21" s="47"/>
      <c r="O21" s="65" t="s">
        <v>36</v>
      </c>
      <c r="P21" s="65">
        <v>33606</v>
      </c>
      <c r="Q21" s="65">
        <v>33606</v>
      </c>
      <c r="R21" s="25">
        <f t="shared" si="0"/>
        <v>1</v>
      </c>
    </row>
    <row r="22" spans="3:18" ht="18" customHeight="1">
      <c r="C22" s="19"/>
      <c r="D22" s="3"/>
      <c r="E22" s="3"/>
      <c r="F22" s="20"/>
      <c r="G22" s="20"/>
      <c r="H22" s="19"/>
      <c r="I22" s="19"/>
      <c r="J22" s="136"/>
      <c r="K22" s="54"/>
      <c r="L22" s="54"/>
      <c r="M22" s="22"/>
      <c r="N22" s="47"/>
      <c r="O22" s="65"/>
      <c r="P22" s="65"/>
      <c r="Q22" s="90">
        <f>SUM(Q4:Q21)</f>
        <v>2315689</v>
      </c>
      <c r="R22" s="25"/>
    </row>
    <row r="23" spans="3:18" ht="11.25">
      <c r="C23" s="19"/>
      <c r="D23" s="3"/>
      <c r="E23" s="3"/>
      <c r="F23" s="20"/>
      <c r="G23" s="20"/>
      <c r="H23" s="19"/>
      <c r="I23" s="19"/>
      <c r="J23" s="136"/>
      <c r="K23" s="54"/>
      <c r="L23" s="54"/>
      <c r="M23" s="22"/>
      <c r="N23" s="47"/>
      <c r="O23" s="65"/>
      <c r="P23" s="65"/>
      <c r="Q23" s="65"/>
      <c r="R23" s="25"/>
    </row>
    <row r="24" spans="3:18" ht="11.25">
      <c r="C24" s="3" t="s">
        <v>49</v>
      </c>
      <c r="D24" s="3" t="s">
        <v>244</v>
      </c>
      <c r="E24" s="3" t="s">
        <v>246</v>
      </c>
      <c r="F24" s="108">
        <v>200739600</v>
      </c>
      <c r="G24" s="17">
        <v>40082</v>
      </c>
      <c r="H24" s="3" t="s">
        <v>45</v>
      </c>
      <c r="I24" s="3" t="s">
        <v>249</v>
      </c>
      <c r="J24" s="3" t="s">
        <v>266</v>
      </c>
      <c r="K24" s="3" t="s">
        <v>33</v>
      </c>
      <c r="L24" s="3" t="s">
        <v>33</v>
      </c>
      <c r="M24" s="3" t="s">
        <v>382</v>
      </c>
      <c r="N24" s="154" t="s">
        <v>83</v>
      </c>
      <c r="O24" s="62">
        <v>362000</v>
      </c>
      <c r="P24" s="62">
        <v>362000</v>
      </c>
      <c r="Q24" s="62">
        <v>0</v>
      </c>
      <c r="R24" s="68">
        <f>Q24/P24</f>
        <v>0</v>
      </c>
    </row>
    <row r="25" spans="3:18" ht="11.25">
      <c r="C25" s="3"/>
      <c r="D25" s="3" t="s">
        <v>244</v>
      </c>
      <c r="E25" s="3" t="s">
        <v>246</v>
      </c>
      <c r="F25" s="3">
        <v>200721700</v>
      </c>
      <c r="G25" s="17">
        <v>40085</v>
      </c>
      <c r="H25" s="3" t="s">
        <v>45</v>
      </c>
      <c r="I25" s="3" t="s">
        <v>408</v>
      </c>
      <c r="J25" s="3" t="s">
        <v>409</v>
      </c>
      <c r="K25" s="3" t="s">
        <v>33</v>
      </c>
      <c r="L25" s="3" t="s">
        <v>33</v>
      </c>
      <c r="M25" s="3" t="s">
        <v>33</v>
      </c>
      <c r="N25" s="154"/>
      <c r="O25" s="62">
        <v>91350</v>
      </c>
      <c r="P25" s="62">
        <v>91350</v>
      </c>
      <c r="Q25" s="62">
        <v>0</v>
      </c>
      <c r="R25" s="68">
        <f>Q25/P25</f>
        <v>0</v>
      </c>
    </row>
    <row r="26" spans="3:18" ht="11.25">
      <c r="C26" s="3"/>
      <c r="D26" s="3"/>
      <c r="E26" s="3"/>
      <c r="F26" s="3"/>
      <c r="G26" s="17"/>
      <c r="H26" s="3"/>
      <c r="I26" s="3"/>
      <c r="J26" s="3"/>
      <c r="K26" s="3"/>
      <c r="L26" s="3"/>
      <c r="M26" s="3"/>
      <c r="N26" s="154"/>
      <c r="O26" s="62"/>
      <c r="P26" s="62"/>
      <c r="Q26" s="62"/>
      <c r="R26" s="68"/>
    </row>
    <row r="27" spans="3:18" s="38" customFormat="1" ht="11.25">
      <c r="C27" s="3"/>
      <c r="D27" s="3" t="s">
        <v>244</v>
      </c>
      <c r="E27" s="3" t="s">
        <v>246</v>
      </c>
      <c r="F27" s="3">
        <v>200721700</v>
      </c>
      <c r="G27" s="17">
        <v>36027</v>
      </c>
      <c r="H27" s="3" t="s">
        <v>45</v>
      </c>
      <c r="I27" s="3" t="s">
        <v>253</v>
      </c>
      <c r="J27" s="3" t="s">
        <v>271</v>
      </c>
      <c r="K27" s="3" t="s">
        <v>33</v>
      </c>
      <c r="L27" s="3" t="s">
        <v>33</v>
      </c>
      <c r="M27" s="3" t="s">
        <v>33</v>
      </c>
      <c r="N27" s="154"/>
      <c r="O27" s="62">
        <v>182700</v>
      </c>
      <c r="P27" s="62">
        <v>182700</v>
      </c>
      <c r="Q27" s="62">
        <v>0</v>
      </c>
      <c r="R27" s="68">
        <f>Q27/P27</f>
        <v>0</v>
      </c>
    </row>
    <row r="28" spans="3:18" ht="11.25">
      <c r="C28" s="3"/>
      <c r="D28" s="3" t="s">
        <v>244</v>
      </c>
      <c r="E28" s="3" t="s">
        <v>245</v>
      </c>
      <c r="F28" s="108">
        <v>199000501</v>
      </c>
      <c r="G28" s="17">
        <v>41827</v>
      </c>
      <c r="H28" s="3" t="s">
        <v>138</v>
      </c>
      <c r="I28" s="3" t="s">
        <v>14</v>
      </c>
      <c r="J28" s="3" t="s">
        <v>258</v>
      </c>
      <c r="K28" s="3" t="s">
        <v>33</v>
      </c>
      <c r="L28" s="3" t="s">
        <v>33</v>
      </c>
      <c r="M28" s="3" t="s">
        <v>382</v>
      </c>
      <c r="N28" s="4" t="s">
        <v>34</v>
      </c>
      <c r="O28" s="62">
        <v>20000</v>
      </c>
      <c r="P28" s="62">
        <v>20000</v>
      </c>
      <c r="Q28" s="62">
        <v>20000</v>
      </c>
      <c r="R28" s="68">
        <f>Q28/P28</f>
        <v>1</v>
      </c>
    </row>
    <row r="29" spans="3:18" ht="11.25">
      <c r="C29" s="3"/>
      <c r="D29" s="3"/>
      <c r="E29" s="3"/>
      <c r="F29" s="108"/>
      <c r="G29" s="17"/>
      <c r="H29" s="3"/>
      <c r="I29" s="3"/>
      <c r="J29" s="3"/>
      <c r="K29" s="3"/>
      <c r="L29" s="3"/>
      <c r="M29" s="3"/>
      <c r="N29" s="4"/>
      <c r="O29" s="62"/>
      <c r="P29" s="62"/>
      <c r="Q29" s="62"/>
      <c r="R29" s="68"/>
    </row>
    <row r="30" spans="3:18" ht="33.75">
      <c r="C30" s="3"/>
      <c r="D30" s="3" t="s">
        <v>244</v>
      </c>
      <c r="E30" s="3" t="s">
        <v>245</v>
      </c>
      <c r="F30" s="108">
        <v>198710002</v>
      </c>
      <c r="G30" s="17">
        <v>39122</v>
      </c>
      <c r="H30" s="3" t="s">
        <v>45</v>
      </c>
      <c r="I30" s="3" t="s">
        <v>85</v>
      </c>
      <c r="J30" s="3" t="s">
        <v>263</v>
      </c>
      <c r="K30" s="3" t="s">
        <v>33</v>
      </c>
      <c r="L30" s="3" t="s">
        <v>33</v>
      </c>
      <c r="M30" s="3" t="s">
        <v>382</v>
      </c>
      <c r="N30" s="154" t="s">
        <v>87</v>
      </c>
      <c r="O30" s="62">
        <v>280264</v>
      </c>
      <c r="P30" s="62">
        <v>280264</v>
      </c>
      <c r="Q30" s="62">
        <v>22000</v>
      </c>
      <c r="R30" s="68">
        <f>Q30/P30</f>
        <v>0.07849741672137699</v>
      </c>
    </row>
    <row r="31" spans="3:18" ht="11.25">
      <c r="C31" s="3" t="s">
        <v>328</v>
      </c>
      <c r="D31" s="3" t="s">
        <v>244</v>
      </c>
      <c r="E31" s="3" t="s">
        <v>245</v>
      </c>
      <c r="F31" s="29">
        <v>198902401</v>
      </c>
      <c r="G31" s="17">
        <v>39455</v>
      </c>
      <c r="H31" s="3" t="s">
        <v>138</v>
      </c>
      <c r="I31" s="3" t="s">
        <v>85</v>
      </c>
      <c r="J31" s="3" t="s">
        <v>254</v>
      </c>
      <c r="K31" s="3" t="s">
        <v>33</v>
      </c>
      <c r="L31" s="3" t="s">
        <v>33</v>
      </c>
      <c r="M31" s="3" t="s">
        <v>33</v>
      </c>
      <c r="N31" s="4"/>
      <c r="O31" s="62">
        <v>217415</v>
      </c>
      <c r="P31" s="62">
        <v>217415</v>
      </c>
      <c r="Q31" s="62">
        <v>217415</v>
      </c>
      <c r="R31" s="68">
        <f>Q31/P31</f>
        <v>1</v>
      </c>
    </row>
    <row r="32" spans="3:18" ht="11.25">
      <c r="C32" s="3"/>
      <c r="D32" s="3" t="s">
        <v>244</v>
      </c>
      <c r="E32" s="3" t="s">
        <v>245</v>
      </c>
      <c r="F32" s="108">
        <v>199000500</v>
      </c>
      <c r="G32" s="17">
        <v>39797</v>
      </c>
      <c r="H32" s="3" t="s">
        <v>39</v>
      </c>
      <c r="I32" s="3" t="s">
        <v>85</v>
      </c>
      <c r="J32" s="3" t="s">
        <v>260</v>
      </c>
      <c r="K32" s="3" t="s">
        <v>33</v>
      </c>
      <c r="L32" s="3" t="s">
        <v>33</v>
      </c>
      <c r="M32" s="3" t="s">
        <v>382</v>
      </c>
      <c r="N32" s="154" t="s">
        <v>386</v>
      </c>
      <c r="O32" s="62">
        <v>616318</v>
      </c>
      <c r="P32" s="62">
        <v>616318</v>
      </c>
      <c r="Q32" s="62">
        <v>616318</v>
      </c>
      <c r="R32" s="68">
        <f>Q32/P32</f>
        <v>1</v>
      </c>
    </row>
    <row r="33" spans="3:18" ht="11.25">
      <c r="C33" s="3"/>
      <c r="D33" s="3"/>
      <c r="E33" s="3"/>
      <c r="F33" s="108"/>
      <c r="G33" s="17"/>
      <c r="H33" s="3"/>
      <c r="I33" s="3"/>
      <c r="J33" s="3"/>
      <c r="K33" s="3"/>
      <c r="L33" s="3"/>
      <c r="M33" s="3"/>
      <c r="N33" s="154"/>
      <c r="O33" s="62"/>
      <c r="P33" s="62"/>
      <c r="Q33" s="70">
        <f>SUM(Q30:Q32)</f>
        <v>855733</v>
      </c>
      <c r="R33" s="68"/>
    </row>
    <row r="34" spans="3:18" ht="11.25">
      <c r="C34" s="3" t="s">
        <v>49</v>
      </c>
      <c r="D34" s="3" t="s">
        <v>244</v>
      </c>
      <c r="E34" s="3" t="s">
        <v>246</v>
      </c>
      <c r="F34" s="108">
        <v>200739600</v>
      </c>
      <c r="G34" s="17">
        <v>26934</v>
      </c>
      <c r="H34" s="3" t="s">
        <v>45</v>
      </c>
      <c r="I34" s="3" t="s">
        <v>252</v>
      </c>
      <c r="J34" s="3" t="s">
        <v>270</v>
      </c>
      <c r="K34" s="3" t="s">
        <v>33</v>
      </c>
      <c r="L34" s="3" t="s">
        <v>33</v>
      </c>
      <c r="M34" s="3" t="s">
        <v>382</v>
      </c>
      <c r="N34" s="154" t="s">
        <v>83</v>
      </c>
      <c r="O34" s="62">
        <v>24010</v>
      </c>
      <c r="P34" s="62">
        <v>24010</v>
      </c>
      <c r="Q34" s="70">
        <v>24010</v>
      </c>
      <c r="R34" s="68">
        <f>Q34/P34</f>
        <v>1</v>
      </c>
    </row>
    <row r="35" spans="3:18" ht="11.25">
      <c r="C35" s="3"/>
      <c r="D35" s="3"/>
      <c r="E35" s="3"/>
      <c r="F35" s="108"/>
      <c r="G35" s="17"/>
      <c r="H35" s="3"/>
      <c r="I35" s="3"/>
      <c r="J35" s="3"/>
      <c r="K35" s="3"/>
      <c r="L35" s="3"/>
      <c r="M35" s="3"/>
      <c r="N35" s="154"/>
      <c r="O35" s="62"/>
      <c r="P35" s="62"/>
      <c r="Q35" s="62"/>
      <c r="R35" s="68"/>
    </row>
    <row r="36" spans="3:18" s="38" customFormat="1" ht="11.25">
      <c r="C36" s="3" t="s">
        <v>49</v>
      </c>
      <c r="D36" s="3" t="s">
        <v>244</v>
      </c>
      <c r="E36" s="3" t="s">
        <v>246</v>
      </c>
      <c r="F36" s="108">
        <v>199601100</v>
      </c>
      <c r="G36" s="17">
        <v>40583</v>
      </c>
      <c r="H36" s="3" t="s">
        <v>45</v>
      </c>
      <c r="I36" s="3" t="s">
        <v>276</v>
      </c>
      <c r="J36" s="3" t="s">
        <v>277</v>
      </c>
      <c r="K36" s="3" t="s">
        <v>33</v>
      </c>
      <c r="L36" s="3" t="s">
        <v>33</v>
      </c>
      <c r="M36" s="3" t="s">
        <v>382</v>
      </c>
      <c r="N36" s="154" t="s">
        <v>83</v>
      </c>
      <c r="O36" s="62">
        <v>21000</v>
      </c>
      <c r="P36" s="62">
        <v>21000</v>
      </c>
      <c r="Q36" s="62">
        <v>0</v>
      </c>
      <c r="R36" s="68">
        <f>Q36/P36</f>
        <v>0</v>
      </c>
    </row>
    <row r="37" spans="3:18" s="38" customFormat="1" ht="11.25">
      <c r="C37" s="3"/>
      <c r="D37" s="3"/>
      <c r="E37" s="3"/>
      <c r="F37" s="108"/>
      <c r="G37" s="17"/>
      <c r="H37" s="3"/>
      <c r="I37" s="3"/>
      <c r="J37" s="3"/>
      <c r="K37" s="3"/>
      <c r="L37" s="3"/>
      <c r="M37" s="3"/>
      <c r="N37" s="154"/>
      <c r="O37" s="62"/>
      <c r="P37" s="62"/>
      <c r="Q37" s="62"/>
      <c r="R37" s="68"/>
    </row>
    <row r="38" spans="3:18" ht="11.25">
      <c r="C38" s="3"/>
      <c r="D38" s="3" t="s">
        <v>244</v>
      </c>
      <c r="E38" s="3" t="s">
        <v>246</v>
      </c>
      <c r="F38" s="29">
        <v>200003900</v>
      </c>
      <c r="G38" s="17">
        <v>41736</v>
      </c>
      <c r="H38" s="3" t="s">
        <v>138</v>
      </c>
      <c r="I38" s="3" t="s">
        <v>26</v>
      </c>
      <c r="J38" s="3" t="s">
        <v>272</v>
      </c>
      <c r="K38" s="3" t="s">
        <v>33</v>
      </c>
      <c r="L38" s="3" t="s">
        <v>33</v>
      </c>
      <c r="M38" s="3" t="s">
        <v>33</v>
      </c>
      <c r="N38" s="4"/>
      <c r="O38" s="62">
        <v>210367</v>
      </c>
      <c r="P38" s="62">
        <v>210367</v>
      </c>
      <c r="Q38" s="70">
        <v>210367</v>
      </c>
      <c r="R38" s="68">
        <f>Q38/P38</f>
        <v>1</v>
      </c>
    </row>
    <row r="39" spans="3:18" ht="11.25">
      <c r="C39" s="3"/>
      <c r="D39" s="3"/>
      <c r="E39" s="3"/>
      <c r="F39" s="29"/>
      <c r="G39" s="17"/>
      <c r="H39" s="3"/>
      <c r="I39" s="3"/>
      <c r="J39" s="3"/>
      <c r="K39" s="3"/>
      <c r="L39" s="3"/>
      <c r="M39" s="3"/>
      <c r="N39" s="4"/>
      <c r="O39" s="62"/>
      <c r="P39" s="62"/>
      <c r="Q39" s="62"/>
      <c r="R39" s="68"/>
    </row>
    <row r="40" spans="3:18" ht="11.25">
      <c r="C40" s="3"/>
      <c r="D40" s="3" t="s">
        <v>244</v>
      </c>
      <c r="E40" s="3" t="s">
        <v>245</v>
      </c>
      <c r="F40" s="108">
        <v>198343600</v>
      </c>
      <c r="G40" s="17">
        <v>39496</v>
      </c>
      <c r="H40" s="3" t="s">
        <v>45</v>
      </c>
      <c r="I40" s="3" t="s">
        <v>248</v>
      </c>
      <c r="J40" s="3" t="s">
        <v>262</v>
      </c>
      <c r="K40" s="3" t="s">
        <v>33</v>
      </c>
      <c r="L40" s="3" t="s">
        <v>33</v>
      </c>
      <c r="M40" s="3" t="s">
        <v>382</v>
      </c>
      <c r="N40" s="4" t="s">
        <v>83</v>
      </c>
      <c r="O40" s="62">
        <v>479719</v>
      </c>
      <c r="P40" s="62">
        <v>479719</v>
      </c>
      <c r="Q40" s="70">
        <v>10000</v>
      </c>
      <c r="R40" s="68">
        <f>Q40/P40</f>
        <v>0.02084553665791849</v>
      </c>
    </row>
    <row r="41" spans="3:18" ht="11.25">
      <c r="C41" s="3"/>
      <c r="D41" s="3"/>
      <c r="E41" s="3"/>
      <c r="F41" s="108"/>
      <c r="G41" s="17"/>
      <c r="H41" s="3"/>
      <c r="I41" s="3"/>
      <c r="J41" s="3"/>
      <c r="K41" s="3"/>
      <c r="L41" s="3"/>
      <c r="M41" s="3"/>
      <c r="N41" s="4"/>
      <c r="O41" s="62"/>
      <c r="P41" s="62"/>
      <c r="Q41" s="62"/>
      <c r="R41" s="68"/>
    </row>
    <row r="42" spans="3:18" ht="11.25">
      <c r="C42" s="3" t="s">
        <v>49</v>
      </c>
      <c r="D42" s="3" t="s">
        <v>244</v>
      </c>
      <c r="E42" s="3" t="s">
        <v>246</v>
      </c>
      <c r="F42" s="108">
        <v>200739600</v>
      </c>
      <c r="G42" s="17">
        <v>38897</v>
      </c>
      <c r="H42" s="3" t="s">
        <v>45</v>
      </c>
      <c r="I42" s="3" t="s">
        <v>251</v>
      </c>
      <c r="J42" s="3" t="s">
        <v>268</v>
      </c>
      <c r="K42" s="3" t="s">
        <v>33</v>
      </c>
      <c r="L42" s="3" t="s">
        <v>33</v>
      </c>
      <c r="M42" s="3" t="s">
        <v>382</v>
      </c>
      <c r="N42" s="154" t="s">
        <v>83</v>
      </c>
      <c r="O42" s="62">
        <v>29017</v>
      </c>
      <c r="P42" s="62">
        <v>29017</v>
      </c>
      <c r="Q42" s="70">
        <v>12000</v>
      </c>
      <c r="R42" s="68">
        <f>Q42/P42</f>
        <v>0.4135506771892339</v>
      </c>
    </row>
    <row r="43" spans="3:18" ht="11.25">
      <c r="C43" s="3"/>
      <c r="D43" s="3"/>
      <c r="E43" s="3"/>
      <c r="F43" s="108"/>
      <c r="G43" s="17"/>
      <c r="H43" s="3"/>
      <c r="I43" s="3"/>
      <c r="J43" s="3"/>
      <c r="K43" s="3"/>
      <c r="L43" s="3"/>
      <c r="M43" s="3"/>
      <c r="N43" s="154"/>
      <c r="O43" s="62"/>
      <c r="P43" s="62"/>
      <c r="Q43" s="62"/>
      <c r="R43" s="68"/>
    </row>
    <row r="44" spans="3:18" ht="11.25">
      <c r="C44" s="3" t="s">
        <v>49</v>
      </c>
      <c r="D44" s="3" t="s">
        <v>244</v>
      </c>
      <c r="E44" s="3" t="s">
        <v>246</v>
      </c>
      <c r="F44" s="108">
        <v>200739600</v>
      </c>
      <c r="G44" s="17">
        <v>35684</v>
      </c>
      <c r="H44" s="3" t="s">
        <v>45</v>
      </c>
      <c r="I44" s="3" t="s">
        <v>251</v>
      </c>
      <c r="J44" s="3" t="s">
        <v>269</v>
      </c>
      <c r="K44" s="3" t="s">
        <v>33</v>
      </c>
      <c r="L44" s="3" t="s">
        <v>33</v>
      </c>
      <c r="M44" s="3" t="s">
        <v>382</v>
      </c>
      <c r="N44" s="154" t="s">
        <v>83</v>
      </c>
      <c r="O44" s="62">
        <v>857423</v>
      </c>
      <c r="P44" s="62">
        <v>857423</v>
      </c>
      <c r="Q44" s="62">
        <v>0</v>
      </c>
      <c r="R44" s="68">
        <f>Q44/P44</f>
        <v>0</v>
      </c>
    </row>
    <row r="45" spans="3:18" ht="11.25">
      <c r="C45" s="3" t="s">
        <v>49</v>
      </c>
      <c r="D45" s="3" t="s">
        <v>244</v>
      </c>
      <c r="E45" s="3" t="s">
        <v>246</v>
      </c>
      <c r="F45" s="108">
        <v>200739600</v>
      </c>
      <c r="G45" s="17">
        <v>39456</v>
      </c>
      <c r="H45" s="3" t="s">
        <v>45</v>
      </c>
      <c r="I45" s="3" t="s">
        <v>250</v>
      </c>
      <c r="J45" s="3" t="s">
        <v>267</v>
      </c>
      <c r="K45" s="3" t="s">
        <v>33</v>
      </c>
      <c r="L45" s="3" t="s">
        <v>33</v>
      </c>
      <c r="M45" s="3" t="s">
        <v>382</v>
      </c>
      <c r="N45" s="154" t="s">
        <v>83</v>
      </c>
      <c r="O45" s="62">
        <v>130000</v>
      </c>
      <c r="P45" s="62">
        <v>130000</v>
      </c>
      <c r="Q45" s="62">
        <v>0</v>
      </c>
      <c r="R45" s="68">
        <f>Q45/P45</f>
        <v>0</v>
      </c>
    </row>
    <row r="46" spans="3:18" ht="12">
      <c r="C46" s="143"/>
      <c r="D46" s="13"/>
      <c r="E46" s="13"/>
      <c r="F46" s="144"/>
      <c r="G46" s="144"/>
      <c r="H46" s="143"/>
      <c r="I46" s="143"/>
      <c r="J46" s="145"/>
      <c r="K46" s="146"/>
      <c r="L46" s="146"/>
      <c r="M46" s="147"/>
      <c r="N46" s="155"/>
      <c r="O46" s="161"/>
      <c r="P46" s="161"/>
      <c r="Q46" s="161"/>
      <c r="R46" s="162"/>
    </row>
    <row r="47" spans="3:18" ht="11.25">
      <c r="C47" s="19"/>
      <c r="D47" s="3"/>
      <c r="E47" s="3"/>
      <c r="F47" s="20"/>
      <c r="G47" s="20"/>
      <c r="H47" s="19"/>
      <c r="I47" s="19"/>
      <c r="J47" s="136"/>
      <c r="K47" s="54"/>
      <c r="L47" s="54"/>
      <c r="M47" s="22"/>
      <c r="N47" s="47"/>
      <c r="O47" s="65"/>
      <c r="P47" s="65"/>
      <c r="Q47" s="65"/>
      <c r="R47" s="25"/>
    </row>
    <row r="48" spans="3:18" s="45" customFormat="1" ht="15.75" thickBot="1">
      <c r="C48" s="172"/>
      <c r="D48" s="13"/>
      <c r="E48" s="13"/>
      <c r="F48" s="172"/>
      <c r="G48" s="173"/>
      <c r="H48" s="172"/>
      <c r="I48" s="172"/>
      <c r="J48" s="172"/>
      <c r="K48" s="13"/>
      <c r="L48" s="131"/>
      <c r="M48" s="13"/>
      <c r="N48" s="174"/>
      <c r="O48" s="175"/>
      <c r="P48" s="175"/>
      <c r="Q48" s="175"/>
      <c r="R48" s="176"/>
    </row>
    <row r="49" spans="3:18" ht="11.25">
      <c r="C49" s="3"/>
      <c r="D49" s="3"/>
      <c r="E49" s="3"/>
      <c r="F49" s="3"/>
      <c r="G49" s="17"/>
      <c r="H49" s="3"/>
      <c r="I49" s="3"/>
      <c r="J49" s="3"/>
      <c r="K49" s="3"/>
      <c r="L49" s="3"/>
      <c r="M49" s="3"/>
      <c r="N49" s="4"/>
      <c r="O49" s="62"/>
      <c r="P49" s="63"/>
      <c r="Q49" s="63"/>
      <c r="R49" s="68"/>
    </row>
    <row r="50" spans="3:18" s="38" customFormat="1" ht="12">
      <c r="C50" s="13"/>
      <c r="D50" s="13"/>
      <c r="E50" s="13"/>
      <c r="F50" s="13"/>
      <c r="G50" s="148"/>
      <c r="H50" s="13"/>
      <c r="I50" s="13"/>
      <c r="J50" s="13"/>
      <c r="K50" s="13"/>
      <c r="L50" s="13"/>
      <c r="M50" s="13"/>
      <c r="N50" s="14"/>
      <c r="O50" s="156"/>
      <c r="P50" s="156"/>
      <c r="Q50" s="156"/>
      <c r="R50" s="157"/>
    </row>
    <row r="51" spans="3:18" ht="11.25">
      <c r="C51" s="3"/>
      <c r="D51" s="3"/>
      <c r="E51" s="3"/>
      <c r="F51" s="3"/>
      <c r="G51" s="17"/>
      <c r="H51" s="3"/>
      <c r="I51" s="3"/>
      <c r="J51" s="3"/>
      <c r="K51" s="3"/>
      <c r="L51" s="3"/>
      <c r="M51" s="3"/>
      <c r="N51" s="4"/>
      <c r="O51" s="62"/>
      <c r="P51" s="70"/>
      <c r="Q51" s="70"/>
      <c r="R51" s="71"/>
    </row>
    <row r="52" spans="3:18" ht="12">
      <c r="C52" s="3"/>
      <c r="D52" s="3"/>
      <c r="E52" s="3"/>
      <c r="F52" s="3"/>
      <c r="G52" s="17"/>
      <c r="H52" s="3"/>
      <c r="I52" s="3"/>
      <c r="J52" s="13"/>
      <c r="K52" s="3"/>
      <c r="L52" s="3"/>
      <c r="M52" s="3"/>
      <c r="N52" s="4"/>
      <c r="O52" s="156"/>
      <c r="P52" s="156"/>
      <c r="Q52" s="156"/>
      <c r="R52" s="157"/>
    </row>
    <row r="53" spans="3:18" ht="12">
      <c r="C53" s="3"/>
      <c r="D53" s="3"/>
      <c r="E53" s="3"/>
      <c r="F53" s="3"/>
      <c r="G53" s="17"/>
      <c r="H53" s="3"/>
      <c r="I53" s="3"/>
      <c r="J53" s="3"/>
      <c r="K53" s="3"/>
      <c r="L53" s="3"/>
      <c r="M53" s="3"/>
      <c r="N53" s="4"/>
      <c r="O53" s="156"/>
      <c r="P53" s="156"/>
      <c r="Q53" s="156"/>
      <c r="R53" s="157"/>
    </row>
    <row r="54" spans="3:18" ht="12">
      <c r="C54" s="3"/>
      <c r="D54" s="3"/>
      <c r="E54" s="3"/>
      <c r="F54" s="3"/>
      <c r="G54" s="17"/>
      <c r="H54" s="3"/>
      <c r="I54" s="3"/>
      <c r="J54" s="13"/>
      <c r="K54" s="3"/>
      <c r="L54" s="3"/>
      <c r="M54" s="3"/>
      <c r="N54" s="4"/>
      <c r="O54" s="156"/>
      <c r="P54" s="156"/>
      <c r="Q54" s="156"/>
      <c r="R54" s="157"/>
    </row>
    <row r="55" spans="3:18" ht="12">
      <c r="C55" s="3"/>
      <c r="D55" s="3"/>
      <c r="E55" s="3"/>
      <c r="F55" s="3"/>
      <c r="G55" s="17"/>
      <c r="H55" s="3"/>
      <c r="I55" s="3"/>
      <c r="J55" s="3"/>
      <c r="K55" s="3"/>
      <c r="L55" s="3"/>
      <c r="M55" s="3"/>
      <c r="N55" s="4"/>
      <c r="O55" s="156"/>
      <c r="P55" s="156"/>
      <c r="Q55" s="156"/>
      <c r="R55" s="157"/>
    </row>
    <row r="56" spans="3:18" ht="11.25">
      <c r="C56" s="3"/>
      <c r="D56" s="3"/>
      <c r="E56" s="3"/>
      <c r="F56" s="3"/>
      <c r="G56" s="17"/>
      <c r="H56" s="3"/>
      <c r="I56" s="3"/>
      <c r="J56" s="13"/>
      <c r="K56" s="3"/>
      <c r="L56" s="3"/>
      <c r="M56" s="3"/>
      <c r="N56" s="4"/>
      <c r="O56" s="62"/>
      <c r="P56" s="70"/>
      <c r="Q56" s="70"/>
      <c r="R56" s="71"/>
    </row>
    <row r="57" spans="3:18" ht="11.25">
      <c r="C57" s="3"/>
      <c r="D57" s="3"/>
      <c r="E57" s="3"/>
      <c r="F57" s="3"/>
      <c r="G57" s="17"/>
      <c r="H57" s="3"/>
      <c r="I57" s="3"/>
      <c r="J57" s="3"/>
      <c r="K57" s="3"/>
      <c r="L57" s="3"/>
      <c r="M57" s="3"/>
      <c r="N57" s="4"/>
      <c r="O57" s="62"/>
      <c r="P57" s="63"/>
      <c r="Q57" s="63"/>
      <c r="R57" s="68"/>
    </row>
    <row r="58" spans="3:18" ht="11.25">
      <c r="C58" s="3"/>
      <c r="D58" s="3"/>
      <c r="E58" s="3"/>
      <c r="F58" s="3"/>
      <c r="G58" s="17"/>
      <c r="H58" s="3"/>
      <c r="I58" s="3"/>
      <c r="J58" s="3"/>
      <c r="K58" s="3"/>
      <c r="L58" s="3"/>
      <c r="M58" s="3"/>
      <c r="N58" s="4"/>
      <c r="O58" s="62"/>
      <c r="P58" s="62"/>
      <c r="Q58" s="62"/>
      <c r="R58" s="68"/>
    </row>
    <row r="59" spans="3:18" ht="11.25">
      <c r="C59" s="3"/>
      <c r="D59" s="3"/>
      <c r="E59" s="3"/>
      <c r="F59" s="3"/>
      <c r="G59" s="17"/>
      <c r="H59" s="3"/>
      <c r="I59" s="3"/>
      <c r="J59" s="13"/>
      <c r="K59" s="3"/>
      <c r="L59" s="3"/>
      <c r="M59" s="3"/>
      <c r="N59" s="4"/>
      <c r="O59" s="62"/>
      <c r="P59" s="75"/>
      <c r="Q59" s="75"/>
      <c r="R59" s="71"/>
    </row>
    <row r="60" spans="3:18" ht="11.25">
      <c r="C60" s="3"/>
      <c r="D60" s="3"/>
      <c r="E60" s="3"/>
      <c r="F60" s="3"/>
      <c r="G60" s="17"/>
      <c r="H60" s="3"/>
      <c r="I60" s="3"/>
      <c r="J60" s="3"/>
      <c r="K60" s="3"/>
      <c r="L60" s="3"/>
      <c r="M60" s="3"/>
      <c r="N60" s="4"/>
      <c r="O60" s="62"/>
      <c r="P60" s="63"/>
      <c r="Q60" s="63"/>
      <c r="R60" s="68"/>
    </row>
    <row r="61" spans="3:18" ht="11.25">
      <c r="C61" s="3"/>
      <c r="D61" s="3"/>
      <c r="E61" s="3"/>
      <c r="F61" s="3"/>
      <c r="G61" s="17"/>
      <c r="H61" s="3"/>
      <c r="I61" s="3"/>
      <c r="J61" s="13"/>
      <c r="K61" s="3"/>
      <c r="L61" s="3"/>
      <c r="M61" s="3"/>
      <c r="N61" s="4"/>
      <c r="O61" s="70"/>
      <c r="P61" s="70"/>
      <c r="Q61" s="70"/>
      <c r="R61" s="71"/>
    </row>
    <row r="62" spans="3:18" ht="11.25">
      <c r="C62" s="3"/>
      <c r="D62" s="3"/>
      <c r="E62" s="3"/>
      <c r="F62" s="3"/>
      <c r="G62" s="17"/>
      <c r="H62" s="3"/>
      <c r="I62" s="3"/>
      <c r="J62" s="3"/>
      <c r="K62" s="3"/>
      <c r="L62" s="3"/>
      <c r="M62" s="3"/>
      <c r="N62" s="4"/>
      <c r="O62" s="63"/>
      <c r="P62" s="63"/>
      <c r="Q62" s="63"/>
      <c r="R62" s="68"/>
    </row>
    <row r="63" spans="3:18" ht="11.25">
      <c r="C63" s="3"/>
      <c r="D63" s="3"/>
      <c r="E63" s="3"/>
      <c r="F63" s="3"/>
      <c r="G63" s="17"/>
      <c r="H63" s="3"/>
      <c r="I63" s="3"/>
      <c r="J63" s="3"/>
      <c r="K63" s="3"/>
      <c r="L63" s="3"/>
      <c r="M63" s="3"/>
      <c r="N63" s="4"/>
      <c r="O63" s="63"/>
      <c r="P63" s="70"/>
      <c r="Q63" s="70"/>
      <c r="R63" s="71"/>
    </row>
    <row r="64" spans="3:18" ht="11.25">
      <c r="C64" s="3"/>
      <c r="D64" s="3"/>
      <c r="E64" s="3"/>
      <c r="F64" s="3"/>
      <c r="G64" s="17"/>
      <c r="H64" s="3"/>
      <c r="I64" s="3"/>
      <c r="J64" s="3"/>
      <c r="K64" s="3"/>
      <c r="L64" s="3"/>
      <c r="M64" s="3"/>
      <c r="N64" s="4"/>
      <c r="O64" s="63"/>
      <c r="P64" s="70"/>
      <c r="Q64" s="70"/>
      <c r="R64" s="71"/>
    </row>
    <row r="65" spans="3:18" ht="11.25">
      <c r="C65" s="3"/>
      <c r="D65" s="3"/>
      <c r="E65" s="3"/>
      <c r="F65" s="3"/>
      <c r="G65" s="17"/>
      <c r="H65" s="3"/>
      <c r="I65" s="3"/>
      <c r="J65" s="3"/>
      <c r="K65" s="3"/>
      <c r="L65" s="3"/>
      <c r="M65" s="3"/>
      <c r="N65" s="4"/>
      <c r="O65" s="63"/>
      <c r="P65" s="70"/>
      <c r="Q65" s="70"/>
      <c r="R65" s="71"/>
    </row>
    <row r="66" spans="3:18" ht="11.25">
      <c r="C66" s="3"/>
      <c r="D66" s="3"/>
      <c r="E66" s="3"/>
      <c r="F66" s="3"/>
      <c r="G66" s="17"/>
      <c r="H66" s="3"/>
      <c r="I66" s="3"/>
      <c r="J66" s="3"/>
      <c r="K66" s="3"/>
      <c r="L66" s="3"/>
      <c r="M66" s="3"/>
      <c r="N66" s="4"/>
      <c r="O66" s="63"/>
      <c r="P66" s="70"/>
      <c r="Q66" s="70"/>
      <c r="R66" s="71"/>
    </row>
    <row r="67" spans="3:18" ht="11.25">
      <c r="C67" s="3"/>
      <c r="D67" s="3"/>
      <c r="E67" s="3"/>
      <c r="F67" s="3"/>
      <c r="G67" s="17"/>
      <c r="H67" s="3"/>
      <c r="I67" s="3"/>
      <c r="J67" s="3"/>
      <c r="K67" s="3"/>
      <c r="L67" s="3"/>
      <c r="M67" s="3"/>
      <c r="N67" s="4"/>
      <c r="O67" s="63"/>
      <c r="P67" s="63"/>
      <c r="Q67" s="62"/>
      <c r="R67" s="68"/>
    </row>
    <row r="68" ht="11.25">
      <c r="E68" s="5" t="s">
        <v>392</v>
      </c>
    </row>
  </sheetData>
  <sheetProtection/>
  <printOptions gridLines="1"/>
  <pageMargins left="0.7" right="0.7" top="0.75" bottom="0.75" header="0.3" footer="0.3"/>
  <pageSetup horizontalDpi="600" verticalDpi="600" orientation="landscape" paperSize="5" scale="70" r:id="rId1"/>
</worksheet>
</file>

<file path=xl/worksheets/sheet5.xml><?xml version="1.0" encoding="utf-8"?>
<worksheet xmlns="http://schemas.openxmlformats.org/spreadsheetml/2006/main" xmlns:r="http://schemas.openxmlformats.org/officeDocument/2006/relationships">
  <dimension ref="A3:R51"/>
  <sheetViews>
    <sheetView zoomScalePageLayoutView="0" workbookViewId="0" topLeftCell="D28">
      <selection activeCell="C4" sqref="C4:R39"/>
    </sheetView>
  </sheetViews>
  <sheetFormatPr defaultColWidth="9.140625" defaultRowHeight="15"/>
  <cols>
    <col min="1" max="3" width="9.140625" style="5" customWidth="1"/>
    <col min="4" max="4" width="15.57421875" style="5" customWidth="1"/>
    <col min="5" max="5" width="10.8515625" style="5" customWidth="1"/>
    <col min="6" max="9" width="9.140625" style="5" customWidth="1"/>
    <col min="10" max="10" width="29.7109375" style="5" customWidth="1"/>
    <col min="11" max="14" width="9.140625" style="5" customWidth="1"/>
    <col min="15" max="15" width="12.57421875" style="5" customWidth="1"/>
    <col min="16" max="16" width="11.7109375" style="5" customWidth="1"/>
    <col min="17" max="17" width="12.00390625" style="5" customWidth="1"/>
    <col min="18" max="16384" width="9.140625" style="5" customWidth="1"/>
  </cols>
  <sheetData>
    <row r="3" spans="3:18" ht="45">
      <c r="C3" s="39" t="s">
        <v>32</v>
      </c>
      <c r="D3" s="39" t="s">
        <v>0</v>
      </c>
      <c r="E3" s="39" t="s">
        <v>1</v>
      </c>
      <c r="F3" s="40" t="s">
        <v>3</v>
      </c>
      <c r="G3" s="40" t="s">
        <v>120</v>
      </c>
      <c r="H3" s="39" t="s">
        <v>2</v>
      </c>
      <c r="I3" s="41" t="s">
        <v>12</v>
      </c>
      <c r="J3" s="41" t="s">
        <v>4</v>
      </c>
      <c r="K3" s="42" t="s">
        <v>5</v>
      </c>
      <c r="L3" s="41" t="s">
        <v>104</v>
      </c>
      <c r="M3" s="41" t="s">
        <v>6</v>
      </c>
      <c r="N3" s="41" t="s">
        <v>7</v>
      </c>
      <c r="O3" s="67" t="s">
        <v>56</v>
      </c>
      <c r="P3" s="67" t="s">
        <v>58</v>
      </c>
      <c r="Q3" s="67" t="s">
        <v>57</v>
      </c>
      <c r="R3" s="61" t="s">
        <v>48</v>
      </c>
    </row>
    <row r="4" spans="3:18" ht="11.25">
      <c r="C4" s="3"/>
      <c r="D4" s="3" t="s">
        <v>337</v>
      </c>
      <c r="E4" s="3" t="s">
        <v>337</v>
      </c>
      <c r="F4" s="108">
        <v>199701325</v>
      </c>
      <c r="G4" s="3">
        <v>37515</v>
      </c>
      <c r="H4" s="3" t="s">
        <v>11</v>
      </c>
      <c r="I4" s="3" t="s">
        <v>352</v>
      </c>
      <c r="J4" s="3" t="s">
        <v>353</v>
      </c>
      <c r="K4" s="3"/>
      <c r="L4" s="3" t="s">
        <v>103</v>
      </c>
      <c r="M4" s="3" t="s">
        <v>382</v>
      </c>
      <c r="N4" s="74">
        <v>6.001</v>
      </c>
      <c r="O4" s="62">
        <v>22200</v>
      </c>
      <c r="P4" s="62">
        <v>22200</v>
      </c>
      <c r="Q4" s="62">
        <v>0</v>
      </c>
      <c r="R4" s="68">
        <f>Q4/P4</f>
        <v>0</v>
      </c>
    </row>
    <row r="5" spans="3:18" ht="11.25">
      <c r="C5" s="3"/>
      <c r="D5" s="3" t="s">
        <v>337</v>
      </c>
      <c r="E5" s="3" t="s">
        <v>337</v>
      </c>
      <c r="F5" s="3">
        <v>199503300</v>
      </c>
      <c r="G5" s="3">
        <v>37516</v>
      </c>
      <c r="H5" s="3" t="s">
        <v>45</v>
      </c>
      <c r="I5" s="3" t="s">
        <v>352</v>
      </c>
      <c r="J5" s="3" t="s">
        <v>356</v>
      </c>
      <c r="K5" s="3"/>
      <c r="L5" s="3" t="s">
        <v>103</v>
      </c>
      <c r="M5" s="3" t="s">
        <v>33</v>
      </c>
      <c r="N5" s="74"/>
      <c r="O5" s="62">
        <v>111438</v>
      </c>
      <c r="P5" s="62">
        <v>111438</v>
      </c>
      <c r="Q5" s="62">
        <v>0</v>
      </c>
      <c r="R5" s="68">
        <f>Q5/P5</f>
        <v>0</v>
      </c>
    </row>
    <row r="6" spans="3:18" ht="11.25">
      <c r="C6" s="3"/>
      <c r="D6" s="3"/>
      <c r="E6" s="3"/>
      <c r="F6" s="3"/>
      <c r="G6" s="3"/>
      <c r="H6" s="3"/>
      <c r="I6" s="3"/>
      <c r="J6" s="3"/>
      <c r="K6" s="3"/>
      <c r="L6" s="3"/>
      <c r="M6" s="3"/>
      <c r="N6" s="74"/>
      <c r="O6" s="62"/>
      <c r="P6" s="62"/>
      <c r="Q6" s="62"/>
      <c r="R6" s="68"/>
    </row>
    <row r="7" spans="3:18" ht="11.25">
      <c r="C7" s="3"/>
      <c r="D7" s="3" t="s">
        <v>337</v>
      </c>
      <c r="E7" s="3" t="s">
        <v>337</v>
      </c>
      <c r="F7" s="108">
        <v>198811525</v>
      </c>
      <c r="G7" s="29">
        <v>36702</v>
      </c>
      <c r="H7" s="3" t="s">
        <v>39</v>
      </c>
      <c r="I7" s="3" t="s">
        <v>361</v>
      </c>
      <c r="J7" s="3" t="s">
        <v>364</v>
      </c>
      <c r="K7" s="3"/>
      <c r="L7" s="13" t="s">
        <v>103</v>
      </c>
      <c r="M7" s="3" t="s">
        <v>382</v>
      </c>
      <c r="N7" s="3">
        <v>6.001</v>
      </c>
      <c r="O7" s="62">
        <v>45000</v>
      </c>
      <c r="P7" s="62">
        <v>45000</v>
      </c>
      <c r="Q7" s="62">
        <v>45000</v>
      </c>
      <c r="R7" s="68">
        <f>Q7/P7</f>
        <v>1</v>
      </c>
    </row>
    <row r="8" spans="3:18" ht="11.25">
      <c r="C8" s="3"/>
      <c r="D8" s="3"/>
      <c r="E8" s="3"/>
      <c r="F8" s="108"/>
      <c r="G8" s="3"/>
      <c r="H8" s="3"/>
      <c r="I8" s="3"/>
      <c r="J8" s="3"/>
      <c r="K8" s="3"/>
      <c r="L8" s="13"/>
      <c r="M8" s="3"/>
      <c r="N8" s="3"/>
      <c r="O8" s="62"/>
      <c r="P8" s="62"/>
      <c r="Q8" s="62"/>
      <c r="R8" s="68"/>
    </row>
    <row r="9" spans="3:18" ht="11.25">
      <c r="C9" s="3"/>
      <c r="D9" s="3" t="s">
        <v>337</v>
      </c>
      <c r="E9" s="3" t="s">
        <v>337</v>
      </c>
      <c r="F9" s="108">
        <v>198811525</v>
      </c>
      <c r="G9" s="29">
        <v>39095</v>
      </c>
      <c r="H9" s="3" t="s">
        <v>11</v>
      </c>
      <c r="I9" s="3" t="s">
        <v>360</v>
      </c>
      <c r="J9" s="3" t="s">
        <v>362</v>
      </c>
      <c r="K9" s="3"/>
      <c r="L9" s="3" t="s">
        <v>103</v>
      </c>
      <c r="M9" s="3" t="s">
        <v>382</v>
      </c>
      <c r="N9" s="74">
        <v>6.001</v>
      </c>
      <c r="O9" s="62">
        <v>40000</v>
      </c>
      <c r="P9" s="62">
        <v>40000</v>
      </c>
      <c r="Q9" s="62">
        <v>40000</v>
      </c>
      <c r="R9" s="68">
        <f>Q9/P9</f>
        <v>1</v>
      </c>
    </row>
    <row r="10" spans="3:18" ht="11.25">
      <c r="C10" s="3"/>
      <c r="D10" s="3"/>
      <c r="E10" s="3"/>
      <c r="F10" s="108"/>
      <c r="G10" s="3"/>
      <c r="H10" s="3"/>
      <c r="I10" s="3"/>
      <c r="J10" s="3"/>
      <c r="K10" s="3"/>
      <c r="L10" s="13"/>
      <c r="M10" s="3"/>
      <c r="N10" s="3"/>
      <c r="O10" s="62"/>
      <c r="P10" s="62"/>
      <c r="Q10" s="62"/>
      <c r="R10" s="68"/>
    </row>
    <row r="11" spans="3:18" ht="11.25">
      <c r="C11" s="3"/>
      <c r="D11" s="3" t="s">
        <v>337</v>
      </c>
      <c r="E11" s="3" t="s">
        <v>337</v>
      </c>
      <c r="F11" s="108">
        <v>200739800</v>
      </c>
      <c r="G11" s="3">
        <v>35408</v>
      </c>
      <c r="H11" s="3" t="s">
        <v>45</v>
      </c>
      <c r="I11" s="3" t="s">
        <v>344</v>
      </c>
      <c r="J11" s="3" t="s">
        <v>345</v>
      </c>
      <c r="K11" s="3"/>
      <c r="L11" s="3" t="s">
        <v>103</v>
      </c>
      <c r="M11" s="3" t="s">
        <v>382</v>
      </c>
      <c r="N11" s="74" t="s">
        <v>83</v>
      </c>
      <c r="O11" s="62">
        <v>578500</v>
      </c>
      <c r="P11" s="62">
        <v>578500</v>
      </c>
      <c r="Q11" s="62">
        <v>0</v>
      </c>
      <c r="R11" s="68">
        <f>Q11/P11</f>
        <v>0</v>
      </c>
    </row>
    <row r="12" spans="3:18" ht="11.25">
      <c r="C12" s="3"/>
      <c r="D12" s="3" t="s">
        <v>337</v>
      </c>
      <c r="E12" s="3" t="s">
        <v>337</v>
      </c>
      <c r="F12" s="108">
        <v>200739800</v>
      </c>
      <c r="G12" s="3">
        <v>35145</v>
      </c>
      <c r="H12" s="3" t="s">
        <v>45</v>
      </c>
      <c r="I12" s="3" t="s">
        <v>344</v>
      </c>
      <c r="J12" s="3" t="s">
        <v>346</v>
      </c>
      <c r="K12" s="3"/>
      <c r="L12" s="3" t="s">
        <v>103</v>
      </c>
      <c r="M12" s="3" t="s">
        <v>382</v>
      </c>
      <c r="N12" s="74" t="s">
        <v>83</v>
      </c>
      <c r="O12" s="62">
        <v>48726</v>
      </c>
      <c r="P12" s="62">
        <v>48726</v>
      </c>
      <c r="Q12" s="62">
        <v>0</v>
      </c>
      <c r="R12" s="68">
        <f>Q12/P12</f>
        <v>0</v>
      </c>
    </row>
    <row r="13" spans="3:18" ht="22.5">
      <c r="C13" s="3"/>
      <c r="D13" s="3" t="s">
        <v>337</v>
      </c>
      <c r="E13" s="3" t="s">
        <v>337</v>
      </c>
      <c r="F13" s="3">
        <v>200711200</v>
      </c>
      <c r="G13" s="178">
        <v>42421</v>
      </c>
      <c r="H13" s="3" t="s">
        <v>45</v>
      </c>
      <c r="I13" s="3" t="s">
        <v>344</v>
      </c>
      <c r="J13" s="4" t="s">
        <v>347</v>
      </c>
      <c r="K13" s="3"/>
      <c r="L13" s="3" t="s">
        <v>103</v>
      </c>
      <c r="M13" s="3" t="s">
        <v>33</v>
      </c>
      <c r="N13" s="74"/>
      <c r="O13" s="62">
        <v>213497</v>
      </c>
      <c r="P13" s="62">
        <v>213497</v>
      </c>
      <c r="Q13" s="179">
        <v>0</v>
      </c>
      <c r="R13" s="68">
        <f>Q13/P13</f>
        <v>0</v>
      </c>
    </row>
    <row r="14" spans="3:18" ht="11.25">
      <c r="C14" s="3"/>
      <c r="D14" s="3"/>
      <c r="E14" s="3"/>
      <c r="F14" s="3"/>
      <c r="G14" s="3"/>
      <c r="H14" s="3"/>
      <c r="I14" s="3"/>
      <c r="J14" s="4"/>
      <c r="K14" s="3"/>
      <c r="L14" s="3"/>
      <c r="M14" s="3"/>
      <c r="N14" s="74"/>
      <c r="O14" s="62"/>
      <c r="P14" s="62"/>
      <c r="Q14" s="62"/>
      <c r="R14" s="68"/>
    </row>
    <row r="15" spans="3:18" ht="22.5">
      <c r="C15" s="3"/>
      <c r="D15" s="3" t="s">
        <v>337</v>
      </c>
      <c r="E15" s="3" t="s">
        <v>337</v>
      </c>
      <c r="F15" s="29">
        <v>200203100</v>
      </c>
      <c r="G15" s="178">
        <v>42547</v>
      </c>
      <c r="H15" s="3" t="s">
        <v>39</v>
      </c>
      <c r="I15" s="3" t="s">
        <v>14</v>
      </c>
      <c r="J15" s="4" t="s">
        <v>348</v>
      </c>
      <c r="K15" s="3"/>
      <c r="L15" s="13" t="s">
        <v>103</v>
      </c>
      <c r="M15" s="3" t="s">
        <v>33</v>
      </c>
      <c r="N15" s="3"/>
      <c r="O15" s="62">
        <v>195000</v>
      </c>
      <c r="P15" s="62">
        <v>195000</v>
      </c>
      <c r="Q15" s="179">
        <v>195000</v>
      </c>
      <c r="R15" s="68">
        <f>Q15/P15</f>
        <v>1</v>
      </c>
    </row>
    <row r="16" spans="3:18" ht="11.25">
      <c r="C16" s="3"/>
      <c r="D16" s="3"/>
      <c r="E16" s="3"/>
      <c r="F16" s="29"/>
      <c r="G16" s="3"/>
      <c r="H16" s="3"/>
      <c r="I16" s="3"/>
      <c r="J16" s="4"/>
      <c r="K16" s="3"/>
      <c r="L16" s="13"/>
      <c r="M16" s="3"/>
      <c r="N16" s="3"/>
      <c r="O16" s="62"/>
      <c r="P16" s="62"/>
      <c r="Q16" s="62"/>
      <c r="R16" s="68"/>
    </row>
    <row r="17" spans="3:18" ht="11.25">
      <c r="C17" s="3"/>
      <c r="D17" s="3" t="s">
        <v>337</v>
      </c>
      <c r="E17" s="3" t="s">
        <v>337</v>
      </c>
      <c r="F17" s="108">
        <v>198811525</v>
      </c>
      <c r="G17" s="29">
        <v>23320</v>
      </c>
      <c r="H17" s="3" t="s">
        <v>45</v>
      </c>
      <c r="I17" s="3" t="s">
        <v>365</v>
      </c>
      <c r="J17" s="3" t="s">
        <v>366</v>
      </c>
      <c r="K17" s="3"/>
      <c r="L17" s="13" t="s">
        <v>103</v>
      </c>
      <c r="M17" s="3" t="s">
        <v>382</v>
      </c>
      <c r="N17" s="74">
        <v>6.001</v>
      </c>
      <c r="O17" s="62">
        <v>303451</v>
      </c>
      <c r="P17" s="62">
        <v>303451</v>
      </c>
      <c r="Q17" s="62">
        <v>50198</v>
      </c>
      <c r="R17" s="68">
        <f>Q17/P17</f>
        <v>0.1654237422186778</v>
      </c>
    </row>
    <row r="18" spans="3:18" ht="11.25">
      <c r="C18" s="3"/>
      <c r="D18" s="3"/>
      <c r="E18" s="3"/>
      <c r="F18" s="108"/>
      <c r="G18" s="3"/>
      <c r="H18" s="3"/>
      <c r="I18" s="3"/>
      <c r="J18" s="3"/>
      <c r="K18" s="3"/>
      <c r="L18" s="13"/>
      <c r="M18" s="3"/>
      <c r="N18" s="74"/>
      <c r="O18" s="62"/>
      <c r="P18" s="62"/>
      <c r="Q18" s="62"/>
      <c r="R18" s="68"/>
    </row>
    <row r="19" spans="3:18" ht="11.25">
      <c r="C19" s="3"/>
      <c r="D19" s="3" t="s">
        <v>337</v>
      </c>
      <c r="E19" s="3" t="s">
        <v>337</v>
      </c>
      <c r="F19" s="108">
        <v>200739800</v>
      </c>
      <c r="G19" s="3">
        <v>42458</v>
      </c>
      <c r="H19" s="3" t="s">
        <v>45</v>
      </c>
      <c r="I19" s="3" t="s">
        <v>340</v>
      </c>
      <c r="J19" s="3" t="s">
        <v>341</v>
      </c>
      <c r="K19" s="3"/>
      <c r="L19" s="3" t="s">
        <v>103</v>
      </c>
      <c r="M19" s="3" t="s">
        <v>382</v>
      </c>
      <c r="N19" s="74" t="s">
        <v>83</v>
      </c>
      <c r="O19" s="62">
        <v>121726</v>
      </c>
      <c r="P19" s="62">
        <v>121726</v>
      </c>
      <c r="Q19" s="62">
        <v>0</v>
      </c>
      <c r="R19" s="68">
        <f>Q19/P19</f>
        <v>0</v>
      </c>
    </row>
    <row r="20" spans="3:18" ht="11.25">
      <c r="C20" s="3"/>
      <c r="D20" s="3" t="s">
        <v>337</v>
      </c>
      <c r="E20" s="3" t="s">
        <v>337</v>
      </c>
      <c r="F20" s="108">
        <v>200739800</v>
      </c>
      <c r="G20" s="3">
        <v>42079</v>
      </c>
      <c r="H20" s="3" t="s">
        <v>45</v>
      </c>
      <c r="I20" s="3" t="s">
        <v>340</v>
      </c>
      <c r="J20" s="3" t="s">
        <v>342</v>
      </c>
      <c r="K20" s="3"/>
      <c r="L20" s="3" t="s">
        <v>103</v>
      </c>
      <c r="M20" s="3" t="s">
        <v>382</v>
      </c>
      <c r="N20" s="74" t="s">
        <v>83</v>
      </c>
      <c r="O20" s="62">
        <v>758274</v>
      </c>
      <c r="P20" s="62">
        <v>758274</v>
      </c>
      <c r="Q20" s="62">
        <v>0</v>
      </c>
      <c r="R20" s="68">
        <f>Q20/P20</f>
        <v>0</v>
      </c>
    </row>
    <row r="21" spans="3:18" ht="11.25">
      <c r="C21" s="3"/>
      <c r="D21" s="3"/>
      <c r="E21" s="3"/>
      <c r="F21" s="108"/>
      <c r="G21" s="3"/>
      <c r="H21" s="3"/>
      <c r="I21" s="3"/>
      <c r="J21" s="3"/>
      <c r="K21" s="3"/>
      <c r="L21" s="3"/>
      <c r="M21" s="3"/>
      <c r="N21" s="74"/>
      <c r="O21" s="62"/>
      <c r="P21" s="62"/>
      <c r="Q21" s="62"/>
      <c r="R21" s="68"/>
    </row>
    <row r="22" spans="3:18" ht="22.5">
      <c r="C22" s="3"/>
      <c r="D22" s="3" t="s">
        <v>337</v>
      </c>
      <c r="E22" s="3" t="s">
        <v>337</v>
      </c>
      <c r="F22" s="29">
        <v>200203100</v>
      </c>
      <c r="G22" s="29">
        <v>42471</v>
      </c>
      <c r="H22" s="3" t="s">
        <v>39</v>
      </c>
      <c r="I22" s="3" t="s">
        <v>175</v>
      </c>
      <c r="J22" s="4" t="s">
        <v>349</v>
      </c>
      <c r="K22" s="3"/>
      <c r="L22" s="13" t="s">
        <v>103</v>
      </c>
      <c r="M22" s="3" t="s">
        <v>33</v>
      </c>
      <c r="N22" s="3"/>
      <c r="O22" s="62">
        <v>142000</v>
      </c>
      <c r="P22" s="62">
        <v>142000</v>
      </c>
      <c r="Q22" s="62">
        <v>142000</v>
      </c>
      <c r="R22" s="68">
        <f>Q22/P22</f>
        <v>1</v>
      </c>
    </row>
    <row r="23" spans="3:18" ht="11.25">
      <c r="C23" s="3"/>
      <c r="D23" s="3"/>
      <c r="E23" s="3"/>
      <c r="F23" s="29"/>
      <c r="G23" s="3"/>
      <c r="H23" s="3"/>
      <c r="I23" s="3"/>
      <c r="J23" s="4"/>
      <c r="K23" s="3"/>
      <c r="L23" s="13"/>
      <c r="M23" s="3"/>
      <c r="N23" s="3"/>
      <c r="O23" s="62"/>
      <c r="P23" s="62"/>
      <c r="Q23" s="62"/>
      <c r="R23" s="68"/>
    </row>
    <row r="24" spans="3:18" ht="11.25">
      <c r="C24" s="3"/>
      <c r="D24" s="3" t="s">
        <v>337</v>
      </c>
      <c r="E24" s="3" t="s">
        <v>337</v>
      </c>
      <c r="F24" s="108">
        <v>199506325</v>
      </c>
      <c r="G24" s="178">
        <v>42861</v>
      </c>
      <c r="H24" s="3" t="s">
        <v>11</v>
      </c>
      <c r="I24" s="3" t="s">
        <v>26</v>
      </c>
      <c r="J24" s="3" t="s">
        <v>355</v>
      </c>
      <c r="K24" s="3"/>
      <c r="L24" s="3" t="s">
        <v>103</v>
      </c>
      <c r="M24" s="3" t="s">
        <v>382</v>
      </c>
      <c r="N24" s="74">
        <v>1.03</v>
      </c>
      <c r="O24" s="62">
        <v>2124539</v>
      </c>
      <c r="P24" s="62">
        <v>2124539</v>
      </c>
      <c r="Q24" s="179">
        <v>2124539</v>
      </c>
      <c r="R24" s="68">
        <f>Q24/P24</f>
        <v>1</v>
      </c>
    </row>
    <row r="25" spans="3:18" ht="11.25">
      <c r="C25" s="3"/>
      <c r="D25" s="3" t="s">
        <v>337</v>
      </c>
      <c r="E25" s="3" t="s">
        <v>337</v>
      </c>
      <c r="F25" s="108">
        <v>200739800</v>
      </c>
      <c r="G25" s="3">
        <v>41195</v>
      </c>
      <c r="H25" s="3" t="s">
        <v>45</v>
      </c>
      <c r="I25" s="3" t="s">
        <v>26</v>
      </c>
      <c r="J25" s="3" t="s">
        <v>343</v>
      </c>
      <c r="K25" s="3"/>
      <c r="L25" s="3" t="s">
        <v>103</v>
      </c>
      <c r="M25" s="3" t="s">
        <v>382</v>
      </c>
      <c r="N25" s="74" t="s">
        <v>83</v>
      </c>
      <c r="O25" s="62">
        <v>352222</v>
      </c>
      <c r="P25" s="62">
        <v>352222</v>
      </c>
      <c r="Q25" s="62">
        <v>0</v>
      </c>
      <c r="R25" s="68">
        <f>Q25/P25</f>
        <v>0</v>
      </c>
    </row>
    <row r="26" spans="3:18" ht="11.25">
      <c r="C26" s="3"/>
      <c r="D26" s="3" t="s">
        <v>337</v>
      </c>
      <c r="E26" s="3" t="s">
        <v>337</v>
      </c>
      <c r="F26" s="3">
        <v>199200900</v>
      </c>
      <c r="G26" s="3">
        <v>42336</v>
      </c>
      <c r="H26" s="3" t="s">
        <v>45</v>
      </c>
      <c r="I26" s="3" t="s">
        <v>26</v>
      </c>
      <c r="J26" s="3" t="s">
        <v>358</v>
      </c>
      <c r="K26" s="3"/>
      <c r="L26" s="13" t="s">
        <v>103</v>
      </c>
      <c r="M26" s="3" t="s">
        <v>33</v>
      </c>
      <c r="N26" s="74"/>
      <c r="O26" s="62">
        <v>170000</v>
      </c>
      <c r="P26" s="62">
        <v>170000</v>
      </c>
      <c r="Q26" s="62">
        <v>0</v>
      </c>
      <c r="R26" s="68">
        <f>Q26/P26</f>
        <v>0</v>
      </c>
    </row>
    <row r="27" spans="3:18" ht="11.25">
      <c r="C27" s="3"/>
      <c r="D27" s="3"/>
      <c r="E27" s="3"/>
      <c r="F27" s="108">
        <v>199506425</v>
      </c>
      <c r="G27" s="3">
        <v>38145</v>
      </c>
      <c r="H27" s="3" t="s">
        <v>39</v>
      </c>
      <c r="I27" s="3" t="s">
        <v>26</v>
      </c>
      <c r="J27" s="3" t="s">
        <v>541</v>
      </c>
      <c r="K27" s="3"/>
      <c r="L27" s="13"/>
      <c r="M27" s="3"/>
      <c r="N27" s="3">
        <v>6.001</v>
      </c>
      <c r="O27" s="62">
        <v>186700</v>
      </c>
      <c r="P27" s="62">
        <v>186700</v>
      </c>
      <c r="Q27" s="62"/>
      <c r="R27" s="68"/>
    </row>
    <row r="28" spans="3:18" ht="11.25">
      <c r="C28" s="3"/>
      <c r="D28" s="3"/>
      <c r="E28" s="3"/>
      <c r="F28" s="108"/>
      <c r="G28" s="3"/>
      <c r="H28" s="3"/>
      <c r="I28" s="3"/>
      <c r="J28" s="3"/>
      <c r="K28" s="3"/>
      <c r="L28" s="13"/>
      <c r="M28" s="3"/>
      <c r="N28" s="3"/>
      <c r="O28" s="62"/>
      <c r="P28" s="62"/>
      <c r="Q28" s="62"/>
      <c r="R28" s="68"/>
    </row>
    <row r="29" spans="3:18" ht="11.25">
      <c r="C29" s="3"/>
      <c r="D29" s="3" t="s">
        <v>337</v>
      </c>
      <c r="E29" s="3" t="s">
        <v>337</v>
      </c>
      <c r="F29" s="29">
        <v>198812025</v>
      </c>
      <c r="G29" s="3">
        <v>41037</v>
      </c>
      <c r="H29" s="3" t="s">
        <v>145</v>
      </c>
      <c r="I29" s="3" t="s">
        <v>567</v>
      </c>
      <c r="J29" s="3" t="s">
        <v>359</v>
      </c>
      <c r="K29" s="3"/>
      <c r="L29" s="3" t="s">
        <v>103</v>
      </c>
      <c r="M29" s="3" t="s">
        <v>103</v>
      </c>
      <c r="N29" s="154"/>
      <c r="O29" s="62">
        <v>1282239</v>
      </c>
      <c r="P29" s="62">
        <v>1282239</v>
      </c>
      <c r="Q29" s="62">
        <v>0</v>
      </c>
      <c r="R29" s="68">
        <f aca="true" t="shared" si="0" ref="R29:R39">Q29/P29</f>
        <v>0</v>
      </c>
    </row>
    <row r="30" spans="3:18" ht="11.25">
      <c r="C30" s="3"/>
      <c r="D30" s="3" t="s">
        <v>337</v>
      </c>
      <c r="E30" s="3" t="s">
        <v>337</v>
      </c>
      <c r="F30" s="108">
        <v>199506325</v>
      </c>
      <c r="G30" s="29">
        <v>42445</v>
      </c>
      <c r="H30" s="3" t="s">
        <v>11</v>
      </c>
      <c r="I30" s="3" t="s">
        <v>567</v>
      </c>
      <c r="J30" s="3" t="s">
        <v>355</v>
      </c>
      <c r="K30" s="3"/>
      <c r="L30" s="3" t="s">
        <v>103</v>
      </c>
      <c r="M30" s="3" t="s">
        <v>382</v>
      </c>
      <c r="N30" s="74">
        <v>1.03</v>
      </c>
      <c r="O30" s="62">
        <v>6345721</v>
      </c>
      <c r="P30" s="62">
        <v>6345721</v>
      </c>
      <c r="Q30" s="62">
        <v>6345721</v>
      </c>
      <c r="R30" s="68">
        <f t="shared" si="0"/>
        <v>1</v>
      </c>
    </row>
    <row r="31" spans="3:18" ht="33.75">
      <c r="C31" s="3"/>
      <c r="D31" s="3" t="s">
        <v>337</v>
      </c>
      <c r="E31" s="3" t="s">
        <v>337</v>
      </c>
      <c r="F31" s="108">
        <v>199603501</v>
      </c>
      <c r="G31" s="29">
        <v>40083</v>
      </c>
      <c r="H31" s="3" t="s">
        <v>45</v>
      </c>
      <c r="I31" s="3" t="s">
        <v>567</v>
      </c>
      <c r="J31" s="3" t="s">
        <v>354</v>
      </c>
      <c r="K31" s="3"/>
      <c r="L31" s="3" t="s">
        <v>103</v>
      </c>
      <c r="M31" s="3" t="s">
        <v>382</v>
      </c>
      <c r="N31" s="154" t="s">
        <v>557</v>
      </c>
      <c r="O31" s="62">
        <v>1086458</v>
      </c>
      <c r="P31" s="62">
        <v>1086458</v>
      </c>
      <c r="Q31" s="62">
        <v>207000</v>
      </c>
      <c r="R31" s="68">
        <f t="shared" si="0"/>
        <v>0.19052738347915887</v>
      </c>
    </row>
    <row r="32" spans="3:18" ht="11.25">
      <c r="C32" s="3"/>
      <c r="D32" s="3" t="s">
        <v>337</v>
      </c>
      <c r="E32" s="3" t="s">
        <v>337</v>
      </c>
      <c r="F32" s="3">
        <v>199503300</v>
      </c>
      <c r="G32" s="29">
        <v>42838</v>
      </c>
      <c r="H32" s="3" t="s">
        <v>45</v>
      </c>
      <c r="I32" s="3" t="s">
        <v>567</v>
      </c>
      <c r="J32" s="3" t="s">
        <v>356</v>
      </c>
      <c r="K32" s="3"/>
      <c r="L32" s="3" t="s">
        <v>103</v>
      </c>
      <c r="M32" s="3" t="s">
        <v>33</v>
      </c>
      <c r="N32" s="74"/>
      <c r="O32" s="62">
        <v>131877</v>
      </c>
      <c r="P32" s="62">
        <v>131877</v>
      </c>
      <c r="Q32" s="62">
        <v>0</v>
      </c>
      <c r="R32" s="68">
        <f t="shared" si="0"/>
        <v>0</v>
      </c>
    </row>
    <row r="33" spans="3:18" ht="33.75">
      <c r="C33" s="3"/>
      <c r="D33" s="3" t="s">
        <v>337</v>
      </c>
      <c r="E33" s="3" t="s">
        <v>337</v>
      </c>
      <c r="F33" s="108">
        <v>199206200</v>
      </c>
      <c r="G33" s="29">
        <v>42837</v>
      </c>
      <c r="H33" s="3" t="s">
        <v>45</v>
      </c>
      <c r="I33" s="3" t="s">
        <v>567</v>
      </c>
      <c r="J33" s="3" t="s">
        <v>357</v>
      </c>
      <c r="K33" s="3"/>
      <c r="L33" s="13" t="s">
        <v>103</v>
      </c>
      <c r="M33" s="3" t="s">
        <v>382</v>
      </c>
      <c r="N33" s="154" t="s">
        <v>87</v>
      </c>
      <c r="O33" s="62">
        <v>1135545</v>
      </c>
      <c r="P33" s="62">
        <v>1135545</v>
      </c>
      <c r="Q33" s="62">
        <v>0</v>
      </c>
      <c r="R33" s="68">
        <f t="shared" si="0"/>
        <v>0</v>
      </c>
    </row>
    <row r="34" spans="3:18" ht="11.25">
      <c r="C34" s="3"/>
      <c r="D34" s="3" t="s">
        <v>337</v>
      </c>
      <c r="E34" s="3" t="s">
        <v>337</v>
      </c>
      <c r="F34" s="3">
        <v>200846900</v>
      </c>
      <c r="G34" s="29">
        <v>42316</v>
      </c>
      <c r="H34" s="3" t="s">
        <v>39</v>
      </c>
      <c r="I34" s="3" t="s">
        <v>567</v>
      </c>
      <c r="J34" s="3" t="s">
        <v>338</v>
      </c>
      <c r="K34" s="3"/>
      <c r="L34" s="13" t="s">
        <v>103</v>
      </c>
      <c r="M34" s="3" t="s">
        <v>33</v>
      </c>
      <c r="N34" s="3"/>
      <c r="O34" s="62">
        <v>723006</v>
      </c>
      <c r="P34" s="62">
        <v>723006</v>
      </c>
      <c r="Q34" s="62">
        <v>0</v>
      </c>
      <c r="R34" s="68">
        <f t="shared" si="0"/>
        <v>0</v>
      </c>
    </row>
    <row r="35" spans="3:18" ht="11.25">
      <c r="C35" s="3"/>
      <c r="D35" s="3" t="s">
        <v>337</v>
      </c>
      <c r="E35" s="3" t="s">
        <v>337</v>
      </c>
      <c r="F35" s="3">
        <v>200846600</v>
      </c>
      <c r="G35" s="29">
        <v>42839</v>
      </c>
      <c r="H35" s="3" t="s">
        <v>39</v>
      </c>
      <c r="I35" s="3" t="s">
        <v>567</v>
      </c>
      <c r="J35" s="3" t="s">
        <v>339</v>
      </c>
      <c r="K35" s="3"/>
      <c r="L35" s="13" t="s">
        <v>103</v>
      </c>
      <c r="M35" s="3" t="s">
        <v>33</v>
      </c>
      <c r="N35" s="3"/>
      <c r="O35" s="62">
        <v>1000000</v>
      </c>
      <c r="P35" s="62">
        <v>1000000</v>
      </c>
      <c r="Q35" s="62">
        <v>0</v>
      </c>
      <c r="R35" s="68">
        <f t="shared" si="0"/>
        <v>0</v>
      </c>
    </row>
    <row r="36" spans="3:18" ht="22.5">
      <c r="C36" s="3"/>
      <c r="D36" s="3" t="s">
        <v>337</v>
      </c>
      <c r="E36" s="3" t="s">
        <v>337</v>
      </c>
      <c r="F36" s="108">
        <v>199701325</v>
      </c>
      <c r="G36" s="3">
        <v>37766</v>
      </c>
      <c r="H36" s="3" t="s">
        <v>39</v>
      </c>
      <c r="I36" s="3" t="s">
        <v>567</v>
      </c>
      <c r="J36" s="4" t="s">
        <v>350</v>
      </c>
      <c r="K36" s="3"/>
      <c r="L36" s="13" t="s">
        <v>103</v>
      </c>
      <c r="M36" s="3" t="s">
        <v>382</v>
      </c>
      <c r="N36" s="3">
        <v>6.001</v>
      </c>
      <c r="O36" s="62">
        <v>3234227</v>
      </c>
      <c r="P36" s="62">
        <v>3234227</v>
      </c>
      <c r="Q36" s="62">
        <v>0</v>
      </c>
      <c r="R36" s="68">
        <f t="shared" si="0"/>
        <v>0</v>
      </c>
    </row>
    <row r="37" spans="3:18" ht="22.5">
      <c r="C37" s="3"/>
      <c r="D37" s="3" t="s">
        <v>337</v>
      </c>
      <c r="E37" s="3" t="s">
        <v>337</v>
      </c>
      <c r="F37" s="108">
        <v>199701325</v>
      </c>
      <c r="G37" s="3">
        <v>37767</v>
      </c>
      <c r="H37" s="3" t="s">
        <v>39</v>
      </c>
      <c r="I37" s="3" t="s">
        <v>567</v>
      </c>
      <c r="J37" s="4" t="s">
        <v>351</v>
      </c>
      <c r="K37" s="3"/>
      <c r="L37" s="13" t="s">
        <v>103</v>
      </c>
      <c r="M37" s="3" t="s">
        <v>382</v>
      </c>
      <c r="N37" s="3">
        <v>6.001</v>
      </c>
      <c r="O37" s="62">
        <v>2944507</v>
      </c>
      <c r="P37" s="62">
        <v>2944507</v>
      </c>
      <c r="Q37" s="62">
        <v>0</v>
      </c>
      <c r="R37" s="68">
        <f t="shared" si="0"/>
        <v>0</v>
      </c>
    </row>
    <row r="38" spans="3:18" ht="11.25">
      <c r="C38" s="3"/>
      <c r="D38" s="3" t="s">
        <v>337</v>
      </c>
      <c r="E38" s="3" t="s">
        <v>337</v>
      </c>
      <c r="F38" s="108">
        <v>198811525</v>
      </c>
      <c r="G38" s="29">
        <v>39094</v>
      </c>
      <c r="H38" s="3" t="s">
        <v>39</v>
      </c>
      <c r="I38" s="3" t="s">
        <v>567</v>
      </c>
      <c r="J38" s="3" t="s">
        <v>363</v>
      </c>
      <c r="K38" s="3"/>
      <c r="L38" s="13" t="s">
        <v>103</v>
      </c>
      <c r="M38" s="3" t="s">
        <v>382</v>
      </c>
      <c r="N38" s="3">
        <v>6.001</v>
      </c>
      <c r="O38" s="62">
        <v>30000</v>
      </c>
      <c r="P38" s="62">
        <v>30000</v>
      </c>
      <c r="Q38" s="62">
        <v>30000</v>
      </c>
      <c r="R38" s="68">
        <f t="shared" si="0"/>
        <v>1</v>
      </c>
    </row>
    <row r="39" spans="3:18" ht="11.25">
      <c r="C39" s="3"/>
      <c r="D39" s="3" t="s">
        <v>337</v>
      </c>
      <c r="E39" s="3" t="s">
        <v>337</v>
      </c>
      <c r="F39" s="29">
        <v>198812025</v>
      </c>
      <c r="G39" s="29">
        <v>41037</v>
      </c>
      <c r="H39" s="3" t="s">
        <v>39</v>
      </c>
      <c r="I39" s="3" t="s">
        <v>567</v>
      </c>
      <c r="J39" s="3" t="s">
        <v>509</v>
      </c>
      <c r="K39" s="3"/>
      <c r="L39" s="13" t="s">
        <v>103</v>
      </c>
      <c r="M39" s="3" t="s">
        <v>33</v>
      </c>
      <c r="N39" s="3"/>
      <c r="O39" s="62">
        <v>1282239</v>
      </c>
      <c r="P39" s="62">
        <v>1282239</v>
      </c>
      <c r="Q39" s="62">
        <f>P39/2</f>
        <v>641119.5</v>
      </c>
      <c r="R39" s="68">
        <f t="shared" si="0"/>
        <v>0.5</v>
      </c>
    </row>
    <row r="40" spans="3:18" ht="11.25">
      <c r="C40" s="3"/>
      <c r="D40" s="3"/>
      <c r="E40" s="3"/>
      <c r="F40" s="29"/>
      <c r="G40" s="3"/>
      <c r="H40" s="3"/>
      <c r="I40" s="3"/>
      <c r="J40" s="3"/>
      <c r="K40" s="3"/>
      <c r="L40" s="13"/>
      <c r="M40" s="3"/>
      <c r="N40" s="3"/>
      <c r="O40" s="62"/>
      <c r="P40" s="62"/>
      <c r="Q40" s="62"/>
      <c r="R40" s="68"/>
    </row>
    <row r="41" spans="1:18" ht="12.75">
      <c r="A41" s="5" t="s">
        <v>36</v>
      </c>
      <c r="C41" s="3"/>
      <c r="D41" s="3"/>
      <c r="E41" s="3"/>
      <c r="F41" s="3"/>
      <c r="G41" s="3"/>
      <c r="H41" s="3"/>
      <c r="I41" s="3"/>
      <c r="J41" s="107"/>
      <c r="K41" s="3"/>
      <c r="L41" s="3"/>
      <c r="M41" s="3"/>
      <c r="N41" s="74"/>
      <c r="O41" s="156"/>
      <c r="P41" s="156"/>
      <c r="Q41" s="156"/>
      <c r="R41" s="157"/>
    </row>
    <row r="42" spans="3:18" ht="11.25">
      <c r="C42" s="3"/>
      <c r="D42" s="3"/>
      <c r="E42" s="3"/>
      <c r="F42" s="3"/>
      <c r="G42" s="3"/>
      <c r="H42" s="3"/>
      <c r="I42" s="3"/>
      <c r="J42" s="3"/>
      <c r="K42" s="3"/>
      <c r="L42" s="3"/>
      <c r="M42" s="3"/>
      <c r="N42" s="74"/>
      <c r="O42" s="62"/>
      <c r="P42" s="62"/>
      <c r="Q42" s="62"/>
      <c r="R42" s="68"/>
    </row>
    <row r="43" spans="3:18" ht="12.75">
      <c r="C43" s="3"/>
      <c r="D43" s="3"/>
      <c r="E43" s="3"/>
      <c r="F43" s="3"/>
      <c r="G43" s="3"/>
      <c r="H43" s="3"/>
      <c r="I43" s="3"/>
      <c r="J43" s="107"/>
      <c r="K43" s="3"/>
      <c r="L43" s="3"/>
      <c r="M43" s="3"/>
      <c r="N43" s="3"/>
      <c r="O43" s="156"/>
      <c r="P43" s="156"/>
      <c r="Q43" s="156"/>
      <c r="R43" s="157"/>
    </row>
    <row r="44" spans="3:18" ht="11.25">
      <c r="C44" s="3"/>
      <c r="D44" s="3"/>
      <c r="E44" s="3"/>
      <c r="F44" s="11"/>
      <c r="G44" s="3"/>
      <c r="H44" s="3"/>
      <c r="I44" s="3"/>
      <c r="J44" s="3"/>
      <c r="K44" s="3"/>
      <c r="L44" s="3"/>
      <c r="M44" s="3"/>
      <c r="N44" s="3"/>
      <c r="O44" s="62"/>
      <c r="P44" s="62"/>
      <c r="Q44" s="62"/>
      <c r="R44" s="68"/>
    </row>
    <row r="45" spans="3:18" s="38" customFormat="1" ht="12">
      <c r="C45" s="13"/>
      <c r="D45" s="13"/>
      <c r="E45" s="13"/>
      <c r="G45" s="13"/>
      <c r="H45" s="13"/>
      <c r="I45" s="13"/>
      <c r="J45" s="13"/>
      <c r="K45" s="13"/>
      <c r="L45" s="13"/>
      <c r="M45" s="13"/>
      <c r="N45" s="13"/>
      <c r="O45" s="156"/>
      <c r="P45" s="156"/>
      <c r="Q45" s="156"/>
      <c r="R45" s="157"/>
    </row>
    <row r="46" spans="3:18" ht="12.75">
      <c r="C46" s="3"/>
      <c r="D46" s="3"/>
      <c r="E46" s="3"/>
      <c r="F46" s="3"/>
      <c r="G46" s="3"/>
      <c r="H46" s="3"/>
      <c r="I46" s="3"/>
      <c r="J46" s="107"/>
      <c r="K46" s="3"/>
      <c r="L46" s="3"/>
      <c r="M46" s="3"/>
      <c r="N46" s="3"/>
      <c r="O46" s="3"/>
      <c r="P46" s="3"/>
      <c r="Q46" s="106"/>
      <c r="R46" s="3"/>
    </row>
    <row r="47" spans="3:18" ht="12">
      <c r="C47" s="3"/>
      <c r="D47" s="3"/>
      <c r="E47" s="3"/>
      <c r="F47" s="3"/>
      <c r="G47" s="3"/>
      <c r="H47" s="3"/>
      <c r="I47" s="3"/>
      <c r="J47" s="3"/>
      <c r="K47" s="3"/>
      <c r="L47" s="3"/>
      <c r="M47" s="3"/>
      <c r="N47" s="3"/>
      <c r="O47" s="160"/>
      <c r="P47" s="158"/>
      <c r="Q47" s="159"/>
      <c r="R47" s="157"/>
    </row>
    <row r="48" spans="3:18" ht="12">
      <c r="C48" s="3"/>
      <c r="D48" s="3"/>
      <c r="E48" s="3"/>
      <c r="F48" s="3"/>
      <c r="G48" s="3"/>
      <c r="H48" s="3"/>
      <c r="I48" s="3"/>
      <c r="J48" s="3"/>
      <c r="K48" s="3"/>
      <c r="L48" s="3"/>
      <c r="M48" s="3"/>
      <c r="N48" s="3"/>
      <c r="O48" s="160"/>
      <c r="P48" s="158"/>
      <c r="Q48" s="156"/>
      <c r="R48" s="157"/>
    </row>
    <row r="49" spans="3:18" ht="12">
      <c r="C49" s="3"/>
      <c r="D49" s="3"/>
      <c r="E49" s="3"/>
      <c r="F49" s="3"/>
      <c r="G49" s="3"/>
      <c r="H49" s="3"/>
      <c r="I49" s="3"/>
      <c r="J49" s="3"/>
      <c r="K49" s="3"/>
      <c r="L49" s="3"/>
      <c r="M49" s="3"/>
      <c r="N49" s="3"/>
      <c r="O49" s="160"/>
      <c r="P49" s="158"/>
      <c r="Q49" s="156"/>
      <c r="R49" s="157"/>
    </row>
    <row r="50" spans="3:18" ht="12">
      <c r="C50" s="3"/>
      <c r="D50" s="3"/>
      <c r="E50" s="3"/>
      <c r="F50" s="3"/>
      <c r="G50" s="3"/>
      <c r="H50" s="3"/>
      <c r="I50" s="3"/>
      <c r="J50" s="3"/>
      <c r="K50" s="3"/>
      <c r="L50" s="3"/>
      <c r="M50" s="3"/>
      <c r="N50" s="3"/>
      <c r="O50" s="160"/>
      <c r="P50" s="158"/>
      <c r="Q50" s="159"/>
      <c r="R50" s="157"/>
    </row>
    <row r="51" spans="3:18" ht="11.25">
      <c r="C51" s="3"/>
      <c r="D51" s="3"/>
      <c r="E51" s="3"/>
      <c r="F51" s="3"/>
      <c r="G51" s="3"/>
      <c r="H51" s="3"/>
      <c r="I51" s="3"/>
      <c r="J51" s="3"/>
      <c r="K51" s="3"/>
      <c r="L51" s="3"/>
      <c r="M51" s="3"/>
      <c r="N51" s="3"/>
      <c r="O51" s="3"/>
      <c r="P51" s="3"/>
      <c r="Q51" s="3"/>
      <c r="R51" s="3"/>
    </row>
  </sheetData>
  <sheetProtection/>
  <printOptions gridLines="1"/>
  <pageMargins left="0.7" right="0.7" top="0.75" bottom="0.75" header="0.3" footer="0.3"/>
  <pageSetup horizontalDpi="600" verticalDpi="600" orientation="landscape" paperSize="5" scale="80" r:id="rId1"/>
</worksheet>
</file>

<file path=xl/worksheets/sheet6.xml><?xml version="1.0" encoding="utf-8"?>
<worksheet xmlns="http://schemas.openxmlformats.org/spreadsheetml/2006/main" xmlns:r="http://schemas.openxmlformats.org/officeDocument/2006/relationships">
  <dimension ref="C4:R101"/>
  <sheetViews>
    <sheetView zoomScalePageLayoutView="0" workbookViewId="0" topLeftCell="A4">
      <pane ySplit="1" topLeftCell="A11" activePane="bottomLeft" state="frozen"/>
      <selection pane="topLeft" activeCell="F4" sqref="F4"/>
      <selection pane="bottomLeft" activeCell="K31" sqref="K31"/>
    </sheetView>
  </sheetViews>
  <sheetFormatPr defaultColWidth="9.140625" defaultRowHeight="15"/>
  <cols>
    <col min="1" max="2" width="9.140625" style="5" customWidth="1"/>
    <col min="3" max="3" width="17.57421875" style="5" customWidth="1"/>
    <col min="4" max="5" width="15.140625" style="5" customWidth="1"/>
    <col min="6" max="6" width="10.28125" style="5" customWidth="1"/>
    <col min="7" max="8" width="9.140625" style="5" customWidth="1"/>
    <col min="9" max="9" width="11.00390625" style="5" customWidth="1"/>
    <col min="10" max="10" width="33.57421875" style="5" customWidth="1"/>
    <col min="11" max="13" width="9.140625" style="5" customWidth="1"/>
    <col min="14" max="14" width="11.57421875" style="5" customWidth="1"/>
    <col min="15" max="15" width="11.140625" style="60" customWidth="1"/>
    <col min="16" max="16" width="11.00390625" style="60" customWidth="1"/>
    <col min="17" max="17" width="11.140625" style="60" customWidth="1"/>
    <col min="18" max="18" width="9.140625" style="69" customWidth="1"/>
    <col min="19" max="16384" width="9.140625" style="5" customWidth="1"/>
  </cols>
  <sheetData>
    <row r="4" spans="3:18" ht="45">
      <c r="C4" s="39" t="s">
        <v>32</v>
      </c>
      <c r="D4" s="39" t="s">
        <v>0</v>
      </c>
      <c r="E4" s="39" t="s">
        <v>1</v>
      </c>
      <c r="F4" s="40" t="s">
        <v>3</v>
      </c>
      <c r="G4" s="40" t="s">
        <v>120</v>
      </c>
      <c r="H4" s="39" t="s">
        <v>2</v>
      </c>
      <c r="I4" s="41" t="s">
        <v>12</v>
      </c>
      <c r="J4" s="41" t="s">
        <v>4</v>
      </c>
      <c r="K4" s="42" t="s">
        <v>5</v>
      </c>
      <c r="L4" s="41" t="s">
        <v>104</v>
      </c>
      <c r="M4" s="41" t="s">
        <v>6</v>
      </c>
      <c r="N4" s="41" t="s">
        <v>7</v>
      </c>
      <c r="O4" s="67" t="s">
        <v>56</v>
      </c>
      <c r="P4" s="67" t="s">
        <v>58</v>
      </c>
      <c r="Q4" s="67" t="s">
        <v>57</v>
      </c>
      <c r="R4" s="61" t="s">
        <v>48</v>
      </c>
    </row>
    <row r="5" spans="3:18" ht="11.25">
      <c r="C5" s="3" t="s">
        <v>49</v>
      </c>
      <c r="D5" s="3" t="s">
        <v>295</v>
      </c>
      <c r="E5" s="3" t="s">
        <v>296</v>
      </c>
      <c r="F5" s="108">
        <v>200830600</v>
      </c>
      <c r="G5" s="3">
        <v>41329</v>
      </c>
      <c r="H5" s="3" t="s">
        <v>11</v>
      </c>
      <c r="I5" s="3" t="s">
        <v>566</v>
      </c>
      <c r="J5" s="3" t="s">
        <v>300</v>
      </c>
      <c r="K5" s="3" t="s">
        <v>33</v>
      </c>
      <c r="L5" s="3" t="s">
        <v>33</v>
      </c>
      <c r="M5" s="3" t="s">
        <v>382</v>
      </c>
      <c r="N5" s="3" t="s">
        <v>385</v>
      </c>
      <c r="O5" s="62">
        <v>198716</v>
      </c>
      <c r="P5" s="62">
        <v>198716</v>
      </c>
      <c r="Q5" s="62">
        <v>198716</v>
      </c>
      <c r="R5" s="68">
        <f aca="true" t="shared" si="0" ref="R5:R12">Q5/P5</f>
        <v>1</v>
      </c>
    </row>
    <row r="6" spans="3:18" ht="11.25">
      <c r="C6" s="3" t="s">
        <v>49</v>
      </c>
      <c r="D6" s="3" t="s">
        <v>295</v>
      </c>
      <c r="E6" s="3" t="s">
        <v>309</v>
      </c>
      <c r="F6" s="3">
        <v>198805315</v>
      </c>
      <c r="G6" s="3">
        <v>41209</v>
      </c>
      <c r="H6" s="3" t="s">
        <v>39</v>
      </c>
      <c r="I6" s="3" t="s">
        <v>566</v>
      </c>
      <c r="J6" s="3" t="s">
        <v>312</v>
      </c>
      <c r="K6" s="3" t="s">
        <v>33</v>
      </c>
      <c r="L6" s="3" t="s">
        <v>33</v>
      </c>
      <c r="M6" s="3" t="s">
        <v>33</v>
      </c>
      <c r="N6" s="3"/>
      <c r="O6" s="62">
        <v>368202</v>
      </c>
      <c r="P6" s="62">
        <v>368202</v>
      </c>
      <c r="Q6" s="62">
        <v>0</v>
      </c>
      <c r="R6" s="68">
        <f t="shared" si="0"/>
        <v>0</v>
      </c>
    </row>
    <row r="7" spans="3:18" ht="11.25">
      <c r="C7" s="3" t="s">
        <v>49</v>
      </c>
      <c r="D7" s="3" t="s">
        <v>295</v>
      </c>
      <c r="E7" s="3" t="s">
        <v>309</v>
      </c>
      <c r="F7" s="3">
        <v>198805315</v>
      </c>
      <c r="G7" s="3">
        <v>40984</v>
      </c>
      <c r="H7" s="3" t="s">
        <v>39</v>
      </c>
      <c r="I7" s="3" t="s">
        <v>566</v>
      </c>
      <c r="J7" s="3" t="s">
        <v>313</v>
      </c>
      <c r="K7" s="3" t="s">
        <v>33</v>
      </c>
      <c r="L7" s="3" t="s">
        <v>33</v>
      </c>
      <c r="M7" s="3" t="s">
        <v>33</v>
      </c>
      <c r="N7" s="3"/>
      <c r="O7" s="62">
        <v>462512</v>
      </c>
      <c r="P7" s="62">
        <v>462512</v>
      </c>
      <c r="Q7" s="62">
        <v>0</v>
      </c>
      <c r="R7" s="68">
        <f t="shared" si="0"/>
        <v>0</v>
      </c>
    </row>
    <row r="8" spans="3:18" ht="11.25">
      <c r="C8" s="3" t="s">
        <v>307</v>
      </c>
      <c r="D8" s="3" t="s">
        <v>295</v>
      </c>
      <c r="E8" s="3" t="s">
        <v>296</v>
      </c>
      <c r="F8" s="108">
        <v>200831100</v>
      </c>
      <c r="G8" s="3">
        <v>41524</v>
      </c>
      <c r="H8" s="3" t="s">
        <v>11</v>
      </c>
      <c r="I8" s="3" t="s">
        <v>566</v>
      </c>
      <c r="J8" s="3" t="s">
        <v>297</v>
      </c>
      <c r="K8" s="3" t="s">
        <v>33</v>
      </c>
      <c r="L8" s="3" t="s">
        <v>33</v>
      </c>
      <c r="M8" s="3" t="s">
        <v>382</v>
      </c>
      <c r="N8" s="3" t="s">
        <v>383</v>
      </c>
      <c r="O8" s="62">
        <v>310315</v>
      </c>
      <c r="P8" s="62">
        <v>310315</v>
      </c>
      <c r="Q8" s="62">
        <v>310315</v>
      </c>
      <c r="R8" s="68">
        <f t="shared" si="0"/>
        <v>1</v>
      </c>
    </row>
    <row r="9" spans="3:18" s="38" customFormat="1" ht="11.25">
      <c r="C9" s="3" t="s">
        <v>328</v>
      </c>
      <c r="D9" s="3" t="s">
        <v>295</v>
      </c>
      <c r="E9" s="3" t="s">
        <v>296</v>
      </c>
      <c r="F9" s="3">
        <v>200831000</v>
      </c>
      <c r="G9" s="3" t="s">
        <v>298</v>
      </c>
      <c r="H9" s="3" t="s">
        <v>39</v>
      </c>
      <c r="I9" s="3" t="s">
        <v>566</v>
      </c>
      <c r="J9" s="3" t="s">
        <v>555</v>
      </c>
      <c r="K9" s="3" t="s">
        <v>33</v>
      </c>
      <c r="L9" s="3" t="s">
        <v>33</v>
      </c>
      <c r="M9" s="3" t="s">
        <v>33</v>
      </c>
      <c r="N9" s="3"/>
      <c r="O9" s="62">
        <v>58000</v>
      </c>
      <c r="P9" s="62">
        <v>58000</v>
      </c>
      <c r="Q9" s="62"/>
      <c r="R9" s="68">
        <f t="shared" si="0"/>
        <v>0</v>
      </c>
    </row>
    <row r="10" spans="3:18" ht="11.25">
      <c r="C10" s="3"/>
      <c r="D10" s="3" t="s">
        <v>295</v>
      </c>
      <c r="E10" s="3" t="s">
        <v>296</v>
      </c>
      <c r="F10" s="108">
        <v>200830100</v>
      </c>
      <c r="G10" s="3">
        <v>40408</v>
      </c>
      <c r="H10" s="3" t="s">
        <v>45</v>
      </c>
      <c r="I10" s="3" t="s">
        <v>566</v>
      </c>
      <c r="J10" s="3" t="s">
        <v>301</v>
      </c>
      <c r="K10" s="3" t="s">
        <v>33</v>
      </c>
      <c r="L10" s="3" t="s">
        <v>33</v>
      </c>
      <c r="M10" s="3" t="s">
        <v>382</v>
      </c>
      <c r="N10" s="3">
        <v>4.02</v>
      </c>
      <c r="O10" s="62">
        <v>177038</v>
      </c>
      <c r="P10" s="62">
        <v>177038</v>
      </c>
      <c r="Q10" s="62">
        <v>0</v>
      </c>
      <c r="R10" s="68">
        <f t="shared" si="0"/>
        <v>0</v>
      </c>
    </row>
    <row r="11" spans="3:18" ht="11.25">
      <c r="C11" s="3"/>
      <c r="D11" s="3" t="s">
        <v>295</v>
      </c>
      <c r="E11" s="3" t="s">
        <v>296</v>
      </c>
      <c r="F11" s="108">
        <v>200830700</v>
      </c>
      <c r="G11" s="3">
        <v>40778</v>
      </c>
      <c r="H11" s="3" t="s">
        <v>39</v>
      </c>
      <c r="I11" s="3" t="s">
        <v>566</v>
      </c>
      <c r="J11" s="3" t="s">
        <v>299</v>
      </c>
      <c r="K11" s="3" t="s">
        <v>33</v>
      </c>
      <c r="L11" s="3" t="s">
        <v>33</v>
      </c>
      <c r="M11" s="3" t="s">
        <v>382</v>
      </c>
      <c r="N11" s="3" t="s">
        <v>384</v>
      </c>
      <c r="O11" s="62">
        <v>117949</v>
      </c>
      <c r="P11" s="62">
        <v>117949</v>
      </c>
      <c r="Q11" s="62">
        <v>117949</v>
      </c>
      <c r="R11" s="68">
        <f t="shared" si="0"/>
        <v>1</v>
      </c>
    </row>
    <row r="12" spans="3:18" ht="11.25">
      <c r="C12" s="3"/>
      <c r="D12" s="3" t="s">
        <v>295</v>
      </c>
      <c r="E12" s="3" t="s">
        <v>296</v>
      </c>
      <c r="F12" s="108">
        <v>200001500</v>
      </c>
      <c r="G12" s="3">
        <v>42319</v>
      </c>
      <c r="H12" s="3" t="s">
        <v>45</v>
      </c>
      <c r="I12" s="3" t="s">
        <v>566</v>
      </c>
      <c r="J12" s="3" t="s">
        <v>443</v>
      </c>
      <c r="K12" s="3" t="s">
        <v>33</v>
      </c>
      <c r="L12" s="3" t="s">
        <v>33</v>
      </c>
      <c r="M12" s="3" t="s">
        <v>382</v>
      </c>
      <c r="N12" s="3" t="s">
        <v>55</v>
      </c>
      <c r="O12" s="62">
        <v>361261</v>
      </c>
      <c r="P12" s="62">
        <v>361261</v>
      </c>
      <c r="Q12" s="62">
        <v>15000</v>
      </c>
      <c r="R12" s="68">
        <f t="shared" si="0"/>
        <v>0.041521227035301346</v>
      </c>
    </row>
    <row r="13" spans="3:18" ht="11.25">
      <c r="C13" s="3"/>
      <c r="D13" s="3"/>
      <c r="E13" s="3"/>
      <c r="F13" s="108"/>
      <c r="G13" s="3"/>
      <c r="H13" s="3"/>
      <c r="I13" s="3"/>
      <c r="J13" s="3"/>
      <c r="K13" s="3"/>
      <c r="L13" s="3"/>
      <c r="M13" s="3"/>
      <c r="N13" s="3"/>
      <c r="O13" s="62"/>
      <c r="P13" s="62"/>
      <c r="Q13" s="62">
        <f>SUM(Q5:Q12)</f>
        <v>641980</v>
      </c>
      <c r="R13" s="68"/>
    </row>
    <row r="14" spans="3:18" ht="11.25">
      <c r="C14" s="3"/>
      <c r="D14" s="3"/>
      <c r="E14" s="3"/>
      <c r="F14" s="108"/>
      <c r="G14" s="3"/>
      <c r="H14" s="3"/>
      <c r="I14" s="3"/>
      <c r="J14" s="3"/>
      <c r="K14" s="3"/>
      <c r="L14" s="3"/>
      <c r="M14" s="3"/>
      <c r="N14" s="3"/>
      <c r="O14" s="62"/>
      <c r="P14" s="62"/>
      <c r="Q14" s="62"/>
      <c r="R14" s="68"/>
    </row>
    <row r="15" spans="3:18" ht="22.5">
      <c r="C15" s="3"/>
      <c r="D15" s="3" t="s">
        <v>295</v>
      </c>
      <c r="E15" s="3" t="s">
        <v>329</v>
      </c>
      <c r="F15" s="108">
        <v>198811535</v>
      </c>
      <c r="G15" s="3">
        <v>42270</v>
      </c>
      <c r="H15" s="3" t="s">
        <v>39</v>
      </c>
      <c r="I15" s="3" t="s">
        <v>334</v>
      </c>
      <c r="J15" s="3" t="s">
        <v>335</v>
      </c>
      <c r="K15" s="3" t="s">
        <v>33</v>
      </c>
      <c r="L15" s="3" t="s">
        <v>33</v>
      </c>
      <c r="M15" s="3" t="s">
        <v>382</v>
      </c>
      <c r="N15" s="4" t="s">
        <v>387</v>
      </c>
      <c r="O15" s="62">
        <v>715870</v>
      </c>
      <c r="P15" s="62">
        <v>715870</v>
      </c>
      <c r="Q15" s="171" t="s">
        <v>569</v>
      </c>
      <c r="R15" s="68" t="e">
        <f>Q15/P15</f>
        <v>#VALUE!</v>
      </c>
    </row>
    <row r="16" spans="3:18" ht="11.25">
      <c r="C16" s="3"/>
      <c r="D16" s="3" t="s">
        <v>295</v>
      </c>
      <c r="E16" s="3" t="s">
        <v>296</v>
      </c>
      <c r="F16" s="108">
        <v>199802800</v>
      </c>
      <c r="G16" s="3">
        <v>42118</v>
      </c>
      <c r="H16" s="3" t="s">
        <v>45</v>
      </c>
      <c r="I16" s="3" t="s">
        <v>304</v>
      </c>
      <c r="J16" s="3" t="s">
        <v>305</v>
      </c>
      <c r="K16" s="3" t="s">
        <v>33</v>
      </c>
      <c r="L16" s="3" t="s">
        <v>33</v>
      </c>
      <c r="M16" s="3" t="s">
        <v>382</v>
      </c>
      <c r="N16" s="3" t="s">
        <v>55</v>
      </c>
      <c r="O16" s="62">
        <v>103288</v>
      </c>
      <c r="P16" s="62">
        <v>103288</v>
      </c>
      <c r="Q16" s="62">
        <v>43288</v>
      </c>
      <c r="R16" s="68">
        <f>Q16/P16</f>
        <v>0.41909999225466654</v>
      </c>
    </row>
    <row r="17" spans="3:18" ht="11.25">
      <c r="C17" s="3"/>
      <c r="D17" s="3"/>
      <c r="E17" s="3"/>
      <c r="F17" s="108"/>
      <c r="G17" s="3"/>
      <c r="H17" s="3"/>
      <c r="I17" s="3"/>
      <c r="J17" s="3"/>
      <c r="K17" s="3"/>
      <c r="L17" s="3"/>
      <c r="M17" s="3"/>
      <c r="N17" s="3"/>
      <c r="O17" s="62"/>
      <c r="P17" s="62"/>
      <c r="Q17" s="62"/>
      <c r="R17" s="68"/>
    </row>
    <row r="18" spans="3:18" ht="11.25">
      <c r="C18" s="3" t="s">
        <v>49</v>
      </c>
      <c r="D18" s="3" t="s">
        <v>295</v>
      </c>
      <c r="E18" s="3" t="s">
        <v>296</v>
      </c>
      <c r="F18" s="10">
        <v>199404200</v>
      </c>
      <c r="G18" s="3">
        <v>41577</v>
      </c>
      <c r="H18" s="3" t="s">
        <v>45</v>
      </c>
      <c r="I18" s="3" t="s">
        <v>85</v>
      </c>
      <c r="J18" s="3" t="s">
        <v>306</v>
      </c>
      <c r="K18" s="3" t="s">
        <v>33</v>
      </c>
      <c r="L18" s="3" t="s">
        <v>33</v>
      </c>
      <c r="M18" s="3" t="s">
        <v>33</v>
      </c>
      <c r="N18" s="3"/>
      <c r="O18" s="62">
        <v>381842</v>
      </c>
      <c r="P18" s="62">
        <v>381842</v>
      </c>
      <c r="Q18" s="62">
        <v>41537</v>
      </c>
      <c r="R18" s="68">
        <f>Q18/P18</f>
        <v>0.10878059511525709</v>
      </c>
    </row>
    <row r="19" spans="3:18" ht="11.25">
      <c r="C19" s="3" t="s">
        <v>308</v>
      </c>
      <c r="D19" s="3" t="s">
        <v>295</v>
      </c>
      <c r="E19" s="3" t="s">
        <v>325</v>
      </c>
      <c r="F19" s="29">
        <v>199304000</v>
      </c>
      <c r="G19" s="3">
        <v>39622</v>
      </c>
      <c r="H19" s="3" t="s">
        <v>45</v>
      </c>
      <c r="I19" s="3" t="s">
        <v>85</v>
      </c>
      <c r="J19" s="3" t="s">
        <v>327</v>
      </c>
      <c r="K19" s="3"/>
      <c r="L19" s="3" t="s">
        <v>33</v>
      </c>
      <c r="M19" s="3" t="s">
        <v>556</v>
      </c>
      <c r="N19" s="4"/>
      <c r="O19" s="62">
        <v>320022</v>
      </c>
      <c r="P19" s="62">
        <v>320022</v>
      </c>
      <c r="Q19" s="62">
        <v>96918</v>
      </c>
      <c r="R19" s="68">
        <f>Q19/P19</f>
        <v>0.30284792920486714</v>
      </c>
    </row>
    <row r="20" spans="3:18" ht="11.25">
      <c r="C20" s="3"/>
      <c r="D20" s="3"/>
      <c r="E20" s="3"/>
      <c r="F20" s="29"/>
      <c r="G20" s="3"/>
      <c r="H20" s="3"/>
      <c r="I20" s="3"/>
      <c r="J20" s="3"/>
      <c r="K20" s="3"/>
      <c r="L20" s="3"/>
      <c r="M20" s="3"/>
      <c r="N20" s="4"/>
      <c r="O20" s="62"/>
      <c r="P20" s="62"/>
      <c r="Q20" s="62">
        <f>SUM(Q18:Q19)</f>
        <v>138455</v>
      </c>
      <c r="R20" s="68"/>
    </row>
    <row r="21" spans="3:18" ht="11.25">
      <c r="C21" s="3"/>
      <c r="D21" s="3" t="s">
        <v>295</v>
      </c>
      <c r="E21" s="3" t="s">
        <v>296</v>
      </c>
      <c r="F21" s="3">
        <v>200201900</v>
      </c>
      <c r="G21" s="3">
        <v>37792</v>
      </c>
      <c r="H21" s="3" t="s">
        <v>45</v>
      </c>
      <c r="I21" s="3" t="s">
        <v>302</v>
      </c>
      <c r="J21" s="3" t="s">
        <v>303</v>
      </c>
      <c r="K21" s="3" t="s">
        <v>33</v>
      </c>
      <c r="L21" s="3" t="s">
        <v>33</v>
      </c>
      <c r="M21" s="3" t="s">
        <v>33</v>
      </c>
      <c r="N21" s="3"/>
      <c r="O21" s="62">
        <v>140320</v>
      </c>
      <c r="P21" s="62">
        <v>140320</v>
      </c>
      <c r="Q21" s="62">
        <v>0</v>
      </c>
      <c r="R21" s="68">
        <f>Q21/P21</f>
        <v>0</v>
      </c>
    </row>
    <row r="22" spans="3:18" ht="11.25">
      <c r="C22" s="3"/>
      <c r="D22" s="3" t="s">
        <v>295</v>
      </c>
      <c r="E22" s="3" t="s">
        <v>325</v>
      </c>
      <c r="F22" s="108">
        <v>200102100</v>
      </c>
      <c r="G22" s="3">
        <v>37494</v>
      </c>
      <c r="H22" s="3" t="s">
        <v>45</v>
      </c>
      <c r="I22" s="3" t="s">
        <v>302</v>
      </c>
      <c r="J22" s="3" t="s">
        <v>326</v>
      </c>
      <c r="K22" s="3" t="s">
        <v>33</v>
      </c>
      <c r="L22" s="3" t="s">
        <v>33</v>
      </c>
      <c r="M22" s="3" t="s">
        <v>382</v>
      </c>
      <c r="N22" s="3" t="s">
        <v>47</v>
      </c>
      <c r="O22" s="62">
        <v>172336</v>
      </c>
      <c r="P22" s="62">
        <v>172336</v>
      </c>
      <c r="Q22" s="70">
        <v>0</v>
      </c>
      <c r="R22" s="68">
        <f>Q22/P22</f>
        <v>0</v>
      </c>
    </row>
    <row r="23" spans="3:18" ht="11.25">
      <c r="C23" s="3"/>
      <c r="D23" s="3"/>
      <c r="E23" s="3"/>
      <c r="F23" s="108"/>
      <c r="G23" s="3"/>
      <c r="H23" s="3"/>
      <c r="I23" s="3"/>
      <c r="J23" s="3"/>
      <c r="K23" s="3"/>
      <c r="L23" s="3"/>
      <c r="M23" s="3"/>
      <c r="N23" s="3"/>
      <c r="O23" s="62"/>
      <c r="P23" s="62"/>
      <c r="Q23" s="70"/>
      <c r="R23" s="68"/>
    </row>
    <row r="24" spans="3:18" ht="11.25">
      <c r="C24" s="3" t="s">
        <v>49</v>
      </c>
      <c r="D24" s="3" t="s">
        <v>295</v>
      </c>
      <c r="E24" s="3" t="s">
        <v>329</v>
      </c>
      <c r="F24" s="108">
        <v>199506335</v>
      </c>
      <c r="G24" s="3">
        <v>42481</v>
      </c>
      <c r="H24" s="3" t="s">
        <v>11</v>
      </c>
      <c r="I24" s="3" t="s">
        <v>567</v>
      </c>
      <c r="J24" s="3" t="s">
        <v>331</v>
      </c>
      <c r="K24" s="3" t="s">
        <v>33</v>
      </c>
      <c r="L24" s="3" t="s">
        <v>33</v>
      </c>
      <c r="M24" s="3" t="s">
        <v>382</v>
      </c>
      <c r="N24" s="3">
        <v>1.03</v>
      </c>
      <c r="O24" s="62">
        <v>2278613</v>
      </c>
      <c r="P24" s="62">
        <v>2278613</v>
      </c>
      <c r="Q24" s="62">
        <v>2278613</v>
      </c>
      <c r="R24" s="68">
        <f aca="true" t="shared" si="1" ref="R24:R29">Q24/P24</f>
        <v>1</v>
      </c>
    </row>
    <row r="25" spans="3:18" ht="11.25">
      <c r="C25" s="3"/>
      <c r="D25" s="3" t="s">
        <v>295</v>
      </c>
      <c r="E25" s="3" t="s">
        <v>403</v>
      </c>
      <c r="F25" s="108">
        <v>200715600</v>
      </c>
      <c r="G25" s="3">
        <v>36535</v>
      </c>
      <c r="H25" s="3" t="s">
        <v>11</v>
      </c>
      <c r="I25" s="3" t="s">
        <v>567</v>
      </c>
      <c r="J25" s="3" t="s">
        <v>404</v>
      </c>
      <c r="K25" s="3" t="s">
        <v>33</v>
      </c>
      <c r="L25" s="3" t="s">
        <v>33</v>
      </c>
      <c r="M25" s="3" t="s">
        <v>382</v>
      </c>
      <c r="N25" s="4" t="s">
        <v>55</v>
      </c>
      <c r="O25" s="62">
        <v>290012</v>
      </c>
      <c r="P25" s="62">
        <v>290012</v>
      </c>
      <c r="Q25" s="62">
        <v>290012</v>
      </c>
      <c r="R25" s="68">
        <f t="shared" si="1"/>
        <v>1</v>
      </c>
    </row>
    <row r="26" spans="3:18" ht="11.25">
      <c r="C26" s="3"/>
      <c r="D26" s="3" t="s">
        <v>295</v>
      </c>
      <c r="E26" s="3" t="s">
        <v>329</v>
      </c>
      <c r="F26" s="29">
        <v>198812035</v>
      </c>
      <c r="G26" s="3">
        <v>37851</v>
      </c>
      <c r="H26" s="3" t="s">
        <v>45</v>
      </c>
      <c r="I26" s="3" t="s">
        <v>567</v>
      </c>
      <c r="J26" s="3" t="s">
        <v>332</v>
      </c>
      <c r="K26" s="3" t="s">
        <v>33</v>
      </c>
      <c r="L26" s="3" t="s">
        <v>33</v>
      </c>
      <c r="M26" s="3" t="s">
        <v>556</v>
      </c>
      <c r="N26" s="4" t="s">
        <v>36</v>
      </c>
      <c r="O26" s="62">
        <v>934874</v>
      </c>
      <c r="P26" s="62">
        <v>934874</v>
      </c>
      <c r="Q26" s="62">
        <v>0</v>
      </c>
      <c r="R26" s="68">
        <f t="shared" si="1"/>
        <v>0</v>
      </c>
    </row>
    <row r="27" spans="3:18" ht="11.25">
      <c r="C27" s="3"/>
      <c r="D27" s="3" t="s">
        <v>295</v>
      </c>
      <c r="E27" s="3" t="s">
        <v>329</v>
      </c>
      <c r="F27" s="178">
        <v>199705600</v>
      </c>
      <c r="G27" s="178">
        <v>43183</v>
      </c>
      <c r="H27" s="3" t="s">
        <v>45</v>
      </c>
      <c r="I27" s="3" t="s">
        <v>567</v>
      </c>
      <c r="J27" s="3" t="s">
        <v>330</v>
      </c>
      <c r="K27" s="3" t="s">
        <v>33</v>
      </c>
      <c r="L27" s="3" t="s">
        <v>33</v>
      </c>
      <c r="M27" s="3" t="s">
        <v>382</v>
      </c>
      <c r="N27" s="3" t="s">
        <v>55</v>
      </c>
      <c r="O27" s="179">
        <v>1547282</v>
      </c>
      <c r="P27" s="179">
        <v>1547282</v>
      </c>
      <c r="Q27" s="179">
        <v>208650</v>
      </c>
      <c r="R27" s="68">
        <f t="shared" si="1"/>
        <v>0.13484936811777037</v>
      </c>
    </row>
    <row r="28" spans="3:18" ht="22.5">
      <c r="C28" s="3"/>
      <c r="D28" s="3" t="s">
        <v>295</v>
      </c>
      <c r="E28" s="3" t="s">
        <v>329</v>
      </c>
      <c r="F28" s="108">
        <v>198811535</v>
      </c>
      <c r="G28" s="3">
        <v>42840</v>
      </c>
      <c r="H28" s="3" t="s">
        <v>39</v>
      </c>
      <c r="I28" s="3" t="s">
        <v>567</v>
      </c>
      <c r="J28" s="3" t="s">
        <v>333</v>
      </c>
      <c r="K28" s="3" t="s">
        <v>33</v>
      </c>
      <c r="L28" s="3" t="s">
        <v>33</v>
      </c>
      <c r="M28" s="3" t="s">
        <v>382</v>
      </c>
      <c r="N28" s="4" t="s">
        <v>387</v>
      </c>
      <c r="O28" s="62">
        <v>11250551</v>
      </c>
      <c r="P28" s="62">
        <v>11250551</v>
      </c>
      <c r="Q28" s="179">
        <v>0</v>
      </c>
      <c r="R28" s="68">
        <f t="shared" si="1"/>
        <v>0</v>
      </c>
    </row>
    <row r="29" spans="3:18" ht="22.5">
      <c r="C29" s="3"/>
      <c r="D29" s="3" t="s">
        <v>295</v>
      </c>
      <c r="E29" s="3" t="s">
        <v>329</v>
      </c>
      <c r="F29" s="108">
        <v>198811535</v>
      </c>
      <c r="G29" s="3">
        <v>40841</v>
      </c>
      <c r="H29" s="3" t="s">
        <v>39</v>
      </c>
      <c r="I29" s="3" t="s">
        <v>567</v>
      </c>
      <c r="J29" s="3" t="s">
        <v>336</v>
      </c>
      <c r="K29" s="3" t="s">
        <v>33</v>
      </c>
      <c r="L29" s="3" t="s">
        <v>33</v>
      </c>
      <c r="M29" s="3" t="s">
        <v>382</v>
      </c>
      <c r="N29" s="4" t="s">
        <v>387</v>
      </c>
      <c r="O29" s="62">
        <v>918152</v>
      </c>
      <c r="P29" s="62">
        <v>918152</v>
      </c>
      <c r="Q29" s="62">
        <v>0</v>
      </c>
      <c r="R29" s="68">
        <f t="shared" si="1"/>
        <v>0</v>
      </c>
    </row>
    <row r="30" spans="3:18" ht="11.25">
      <c r="C30" s="3"/>
      <c r="D30" s="3"/>
      <c r="E30" s="3"/>
      <c r="F30" s="108"/>
      <c r="G30" s="3"/>
      <c r="H30" s="3"/>
      <c r="I30" s="3"/>
      <c r="J30" s="3"/>
      <c r="K30" s="3"/>
      <c r="L30" s="3"/>
      <c r="M30" s="3"/>
      <c r="N30" s="3"/>
      <c r="O30" s="62"/>
      <c r="P30" s="62"/>
      <c r="Q30" s="70" t="s">
        <v>36</v>
      </c>
      <c r="R30" s="68"/>
    </row>
    <row r="31" spans="3:18" ht="11.25">
      <c r="C31" s="3"/>
      <c r="D31" s="3"/>
      <c r="E31" s="3"/>
      <c r="F31" s="108"/>
      <c r="G31" s="3"/>
      <c r="H31" s="3"/>
      <c r="I31" s="3"/>
      <c r="J31" s="3"/>
      <c r="K31" s="3"/>
      <c r="L31" s="3"/>
      <c r="M31" s="3"/>
      <c r="N31" s="3"/>
      <c r="O31" s="62"/>
      <c r="P31" s="62"/>
      <c r="Q31" s="62"/>
      <c r="R31" s="68"/>
    </row>
    <row r="32" spans="3:18" s="38" customFormat="1" ht="11.25">
      <c r="C32" s="3"/>
      <c r="D32" s="3"/>
      <c r="E32" s="3"/>
      <c r="F32" s="108"/>
      <c r="G32" s="3"/>
      <c r="H32" s="3"/>
      <c r="I32" s="3"/>
      <c r="J32" s="3"/>
      <c r="K32" s="3"/>
      <c r="L32" s="3"/>
      <c r="M32" s="3"/>
      <c r="N32" s="3"/>
      <c r="O32" s="62"/>
      <c r="P32" s="62"/>
      <c r="Q32" s="62"/>
      <c r="R32" s="68"/>
    </row>
    <row r="33" spans="3:18" ht="11.25">
      <c r="C33" s="3"/>
      <c r="D33" s="3"/>
      <c r="E33" s="3"/>
      <c r="F33" s="29"/>
      <c r="G33" s="3"/>
      <c r="H33" s="3"/>
      <c r="I33" s="3"/>
      <c r="J33" s="3"/>
      <c r="K33" s="3"/>
      <c r="L33" s="3"/>
      <c r="M33" s="3"/>
      <c r="N33" s="4"/>
      <c r="O33" s="62"/>
      <c r="P33" s="62"/>
      <c r="Q33" s="70"/>
      <c r="R33" s="68"/>
    </row>
    <row r="34" spans="3:18" ht="11.25">
      <c r="C34" s="3"/>
      <c r="D34" s="3"/>
      <c r="E34" s="3"/>
      <c r="F34" s="29"/>
      <c r="G34" s="3"/>
      <c r="H34" s="3"/>
      <c r="I34" s="3"/>
      <c r="J34" s="3"/>
      <c r="K34" s="3"/>
      <c r="L34" s="3"/>
      <c r="M34" s="3"/>
      <c r="N34" s="4"/>
      <c r="O34" s="62"/>
      <c r="P34" s="62"/>
      <c r="Q34" s="62"/>
      <c r="R34" s="68"/>
    </row>
    <row r="35" spans="3:18" ht="11.25">
      <c r="C35" s="3"/>
      <c r="D35" s="3"/>
      <c r="E35" s="3"/>
      <c r="F35" s="108"/>
      <c r="G35" s="3"/>
      <c r="H35" s="3"/>
      <c r="I35" s="3"/>
      <c r="J35" s="3"/>
      <c r="K35" s="3"/>
      <c r="L35" s="3"/>
      <c r="M35" s="3"/>
      <c r="N35" s="3"/>
      <c r="O35" s="62"/>
      <c r="P35" s="62"/>
      <c r="Q35" s="70"/>
      <c r="R35" s="68"/>
    </row>
    <row r="36" spans="3:18" ht="11.25">
      <c r="C36" s="3"/>
      <c r="D36" s="3"/>
      <c r="E36" s="3"/>
      <c r="F36" s="108"/>
      <c r="G36" s="3"/>
      <c r="H36" s="3"/>
      <c r="I36" s="3"/>
      <c r="J36" s="3"/>
      <c r="K36" s="3"/>
      <c r="L36" s="3"/>
      <c r="M36" s="3"/>
      <c r="N36" s="3"/>
      <c r="O36" s="62"/>
      <c r="P36" s="62"/>
      <c r="Q36" s="70"/>
      <c r="R36" s="68"/>
    </row>
    <row r="37" spans="3:18" ht="11.25">
      <c r="C37" s="3"/>
      <c r="D37" s="3"/>
      <c r="E37" s="3"/>
      <c r="F37" s="108"/>
      <c r="G37" s="3"/>
      <c r="H37" s="3"/>
      <c r="I37" s="3"/>
      <c r="J37" s="3"/>
      <c r="K37" s="3"/>
      <c r="L37" s="3"/>
      <c r="M37" s="3"/>
      <c r="N37" s="4"/>
      <c r="O37" s="62"/>
      <c r="P37" s="62"/>
      <c r="Q37" s="70"/>
      <c r="R37" s="68"/>
    </row>
    <row r="38" spans="3:18" ht="11.25">
      <c r="C38" s="3"/>
      <c r="D38" s="3"/>
      <c r="E38" s="3"/>
      <c r="F38" s="108"/>
      <c r="G38" s="3"/>
      <c r="H38" s="3"/>
      <c r="I38" s="3"/>
      <c r="J38" s="3"/>
      <c r="K38" s="3"/>
      <c r="L38" s="3"/>
      <c r="M38" s="3"/>
      <c r="N38" s="4"/>
      <c r="O38" s="62"/>
      <c r="P38" s="62"/>
      <c r="Q38" s="62"/>
      <c r="R38" s="68"/>
    </row>
    <row r="39" spans="3:18" ht="12">
      <c r="C39" s="13"/>
      <c r="D39" s="13"/>
      <c r="E39" s="13"/>
      <c r="F39" s="135"/>
      <c r="G39" s="13"/>
      <c r="H39" s="13"/>
      <c r="I39" s="13"/>
      <c r="J39" s="13"/>
      <c r="K39" s="13"/>
      <c r="L39" s="13"/>
      <c r="M39" s="13"/>
      <c r="N39" s="14"/>
      <c r="O39" s="156"/>
      <c r="P39" s="156"/>
      <c r="Q39" s="156"/>
      <c r="R39" s="157"/>
    </row>
    <row r="40" spans="3:18" ht="11.25">
      <c r="C40" s="3"/>
      <c r="D40" s="3"/>
      <c r="E40" s="3"/>
      <c r="F40" s="29"/>
      <c r="G40" s="3"/>
      <c r="H40" s="3"/>
      <c r="I40" s="3"/>
      <c r="J40" s="3"/>
      <c r="K40" s="3"/>
      <c r="L40" s="3"/>
      <c r="M40" s="3"/>
      <c r="N40" s="3"/>
      <c r="O40" s="62"/>
      <c r="P40" s="62"/>
      <c r="Q40" s="62"/>
      <c r="R40" s="68"/>
    </row>
    <row r="41" spans="3:18" ht="12">
      <c r="C41" s="13"/>
      <c r="D41" s="13"/>
      <c r="E41" s="13"/>
      <c r="F41" s="135"/>
      <c r="G41" s="13"/>
      <c r="H41" s="13"/>
      <c r="I41" s="13"/>
      <c r="J41" s="13"/>
      <c r="K41" s="13"/>
      <c r="L41" s="13"/>
      <c r="M41" s="13"/>
      <c r="N41" s="13"/>
      <c r="O41" s="156"/>
      <c r="P41" s="156"/>
      <c r="Q41" s="156"/>
      <c r="R41" s="157"/>
    </row>
    <row r="42" spans="3:18" ht="11.25">
      <c r="C42" s="3"/>
      <c r="D42" s="3"/>
      <c r="E42" s="3"/>
      <c r="F42" s="29"/>
      <c r="G42" s="3"/>
      <c r="H42" s="3"/>
      <c r="I42" s="3"/>
      <c r="J42" s="3"/>
      <c r="K42" s="3"/>
      <c r="L42" s="3"/>
      <c r="M42" s="3"/>
      <c r="N42" s="3"/>
      <c r="O42" s="62"/>
      <c r="P42" s="62"/>
      <c r="Q42" s="62"/>
      <c r="R42" s="68"/>
    </row>
    <row r="44" spans="15:18" s="38" customFormat="1" ht="12">
      <c r="O44" s="158"/>
      <c r="P44" s="158"/>
      <c r="Q44" s="158"/>
      <c r="R44" s="71"/>
    </row>
    <row r="45" spans="3:18" ht="11.25">
      <c r="C45" s="3"/>
      <c r="D45" s="3"/>
      <c r="E45" s="3"/>
      <c r="F45" s="3"/>
      <c r="G45" s="3"/>
      <c r="H45" s="3"/>
      <c r="I45" s="3"/>
      <c r="J45" s="13"/>
      <c r="K45" s="3"/>
      <c r="L45" s="3"/>
      <c r="M45" s="3"/>
      <c r="N45" s="3"/>
      <c r="O45" s="70"/>
      <c r="P45" s="70"/>
      <c r="Q45" s="70"/>
      <c r="R45" s="68"/>
    </row>
    <row r="46" spans="3:18" ht="11.25">
      <c r="C46" s="3"/>
      <c r="D46" s="3"/>
      <c r="E46" s="3"/>
      <c r="F46" s="3"/>
      <c r="G46" s="3"/>
      <c r="H46" s="3"/>
      <c r="I46" s="3"/>
      <c r="J46" s="3"/>
      <c r="K46" s="3"/>
      <c r="L46" s="3"/>
      <c r="M46" s="3"/>
      <c r="N46" s="3"/>
      <c r="O46" s="62"/>
      <c r="P46" s="62"/>
      <c r="Q46" s="62"/>
      <c r="R46" s="68"/>
    </row>
    <row r="47" spans="3:18" ht="12">
      <c r="C47" s="3"/>
      <c r="D47" s="3"/>
      <c r="E47" s="3"/>
      <c r="F47" s="3"/>
      <c r="G47" s="3"/>
      <c r="H47" s="3"/>
      <c r="I47" s="3"/>
      <c r="J47" s="13"/>
      <c r="K47" s="3"/>
      <c r="L47" s="3"/>
      <c r="M47" s="3"/>
      <c r="N47" s="3"/>
      <c r="O47" s="156"/>
      <c r="P47" s="158"/>
      <c r="Q47" s="156"/>
      <c r="R47" s="157"/>
    </row>
    <row r="48" spans="3:18" ht="12">
      <c r="C48" s="3"/>
      <c r="D48" s="3"/>
      <c r="E48" s="3"/>
      <c r="F48" s="3"/>
      <c r="G48" s="3"/>
      <c r="H48" s="3"/>
      <c r="I48" s="3"/>
      <c r="J48" s="3"/>
      <c r="K48" s="3"/>
      <c r="L48" s="3"/>
      <c r="M48" s="3"/>
      <c r="N48" s="3"/>
      <c r="O48" s="156"/>
      <c r="P48" s="158"/>
      <c r="Q48" s="156"/>
      <c r="R48" s="157"/>
    </row>
    <row r="49" spans="3:18" ht="12">
      <c r="C49" s="3"/>
      <c r="D49" s="3"/>
      <c r="E49" s="3"/>
      <c r="F49" s="3"/>
      <c r="G49" s="3"/>
      <c r="H49" s="3"/>
      <c r="I49" s="3"/>
      <c r="J49" s="13"/>
      <c r="K49" s="3"/>
      <c r="L49" s="3"/>
      <c r="M49" s="3"/>
      <c r="N49" s="3"/>
      <c r="O49" s="156"/>
      <c r="P49" s="158"/>
      <c r="Q49" s="156"/>
      <c r="R49" s="157"/>
    </row>
    <row r="50" spans="3:18" ht="12">
      <c r="C50" s="3"/>
      <c r="D50" s="3"/>
      <c r="E50" s="3"/>
      <c r="F50" s="3"/>
      <c r="G50" s="3"/>
      <c r="H50" s="3"/>
      <c r="I50" s="3"/>
      <c r="J50" s="3"/>
      <c r="K50" s="3"/>
      <c r="L50" s="3"/>
      <c r="M50" s="3"/>
      <c r="N50" s="3"/>
      <c r="O50" s="156"/>
      <c r="P50" s="158"/>
      <c r="Q50" s="156"/>
      <c r="R50" s="157"/>
    </row>
    <row r="51" spans="3:18" ht="11.25">
      <c r="C51" s="3"/>
      <c r="D51" s="3"/>
      <c r="E51" s="3"/>
      <c r="F51" s="3"/>
      <c r="G51" s="3"/>
      <c r="H51" s="3"/>
      <c r="I51" s="3"/>
      <c r="J51" s="13"/>
      <c r="K51" s="3"/>
      <c r="L51" s="3"/>
      <c r="M51" s="3"/>
      <c r="N51" s="4"/>
      <c r="O51" s="70"/>
      <c r="P51" s="70"/>
      <c r="Q51" s="70"/>
      <c r="R51" s="71"/>
    </row>
    <row r="52" spans="3:18" ht="11.25">
      <c r="C52" s="3"/>
      <c r="D52" s="3"/>
      <c r="E52" s="3"/>
      <c r="F52" s="3"/>
      <c r="G52" s="3"/>
      <c r="H52" s="3"/>
      <c r="I52" s="3"/>
      <c r="J52" s="3"/>
      <c r="K52" s="3"/>
      <c r="L52" s="3"/>
      <c r="M52" s="3"/>
      <c r="N52" s="4"/>
      <c r="O52" s="62"/>
      <c r="P52" s="62"/>
      <c r="Q52" s="62"/>
      <c r="R52" s="68"/>
    </row>
    <row r="53" spans="3:18" ht="11.25">
      <c r="C53" s="3"/>
      <c r="D53" s="3"/>
      <c r="E53" s="3"/>
      <c r="F53" s="3"/>
      <c r="G53" s="3"/>
      <c r="H53" s="3"/>
      <c r="I53" s="3"/>
      <c r="J53" s="13"/>
      <c r="K53" s="3"/>
      <c r="L53" s="3"/>
      <c r="M53" s="3"/>
      <c r="N53" s="3"/>
      <c r="O53" s="70"/>
      <c r="P53" s="70"/>
      <c r="Q53" s="70"/>
      <c r="R53" s="71"/>
    </row>
    <row r="54" spans="3:18" ht="11.25">
      <c r="C54" s="3"/>
      <c r="D54" s="3"/>
      <c r="E54" s="3"/>
      <c r="F54" s="3"/>
      <c r="G54" s="3"/>
      <c r="H54" s="3"/>
      <c r="I54" s="3"/>
      <c r="J54" s="3"/>
      <c r="K54" s="3"/>
      <c r="L54" s="3"/>
      <c r="M54" s="3"/>
      <c r="N54" s="3"/>
      <c r="O54" s="62"/>
      <c r="P54" s="62"/>
      <c r="Q54" s="62"/>
      <c r="R54" s="68"/>
    </row>
    <row r="55" spans="3:18" ht="11.25">
      <c r="C55" s="3"/>
      <c r="D55" s="3"/>
      <c r="E55" s="3"/>
      <c r="F55" s="3"/>
      <c r="G55" s="3"/>
      <c r="H55" s="3"/>
      <c r="I55" s="3"/>
      <c r="J55" s="13"/>
      <c r="K55" s="3"/>
      <c r="L55" s="3"/>
      <c r="M55" s="3"/>
      <c r="N55" s="3"/>
      <c r="O55" s="70"/>
      <c r="P55" s="70"/>
      <c r="Q55" s="70"/>
      <c r="R55" s="71"/>
    </row>
    <row r="56" spans="3:18" ht="11.25">
      <c r="C56" s="3"/>
      <c r="D56" s="3"/>
      <c r="E56" s="3"/>
      <c r="F56" s="3"/>
      <c r="G56" s="3"/>
      <c r="H56" s="3"/>
      <c r="I56" s="3"/>
      <c r="J56" s="3"/>
      <c r="K56" s="3"/>
      <c r="L56" s="3"/>
      <c r="M56" s="3"/>
      <c r="N56" s="3"/>
      <c r="O56" s="62"/>
      <c r="P56" s="62"/>
      <c r="Q56" s="62"/>
      <c r="R56" s="68"/>
    </row>
    <row r="57" spans="3:18" ht="11.25">
      <c r="C57" s="3"/>
      <c r="D57" s="3"/>
      <c r="E57" s="3"/>
      <c r="F57" s="3"/>
      <c r="G57" s="3"/>
      <c r="H57" s="3"/>
      <c r="I57" s="3"/>
      <c r="J57" s="13"/>
      <c r="K57" s="3"/>
      <c r="L57" s="3"/>
      <c r="M57" s="3"/>
      <c r="N57" s="3"/>
      <c r="O57" s="70"/>
      <c r="P57" s="70"/>
      <c r="Q57" s="70"/>
      <c r="R57" s="71"/>
    </row>
    <row r="58" spans="3:18" ht="11.25">
      <c r="C58" s="3"/>
      <c r="D58" s="3"/>
      <c r="E58" s="3"/>
      <c r="F58" s="3"/>
      <c r="G58" s="3"/>
      <c r="H58" s="3"/>
      <c r="I58" s="3"/>
      <c r="J58" s="3"/>
      <c r="K58" s="3"/>
      <c r="L58" s="3"/>
      <c r="M58" s="3"/>
      <c r="N58" s="3"/>
      <c r="O58" s="62"/>
      <c r="P58" s="62"/>
      <c r="Q58" s="62"/>
      <c r="R58" s="68"/>
    </row>
    <row r="59" spans="3:18" ht="11.25">
      <c r="C59" s="3"/>
      <c r="D59" s="3"/>
      <c r="E59" s="3"/>
      <c r="F59" s="3"/>
      <c r="G59" s="3"/>
      <c r="H59" s="3"/>
      <c r="I59" s="3"/>
      <c r="J59" s="3"/>
      <c r="K59" s="3"/>
      <c r="L59" s="3"/>
      <c r="M59" s="3"/>
      <c r="N59" s="3"/>
      <c r="O59" s="62"/>
      <c r="P59" s="62"/>
      <c r="Q59" s="62"/>
      <c r="R59" s="68"/>
    </row>
    <row r="60" spans="3:18" ht="11.25">
      <c r="C60" s="3"/>
      <c r="D60" s="3"/>
      <c r="E60" s="3"/>
      <c r="F60" s="3"/>
      <c r="G60" s="3"/>
      <c r="H60" s="3"/>
      <c r="I60" s="3"/>
      <c r="J60" s="3"/>
      <c r="K60" s="3"/>
      <c r="L60" s="3"/>
      <c r="M60" s="3"/>
      <c r="N60" s="3"/>
      <c r="O60" s="62"/>
      <c r="P60" s="62"/>
      <c r="Q60" s="62"/>
      <c r="R60" s="68"/>
    </row>
    <row r="61" spans="3:18" ht="11.25">
      <c r="C61" s="3"/>
      <c r="D61" s="3"/>
      <c r="E61" s="3"/>
      <c r="F61" s="3"/>
      <c r="G61" s="3"/>
      <c r="H61" s="3"/>
      <c r="I61" s="3"/>
      <c r="J61" s="13"/>
      <c r="K61" s="3"/>
      <c r="L61" s="3"/>
      <c r="M61" s="3"/>
      <c r="N61" s="4"/>
      <c r="O61" s="70"/>
      <c r="P61" s="70"/>
      <c r="Q61" s="70"/>
      <c r="R61" s="71"/>
    </row>
    <row r="62" spans="3:18" ht="11.25">
      <c r="C62" s="3"/>
      <c r="D62" s="3"/>
      <c r="E62" s="3"/>
      <c r="F62" s="3"/>
      <c r="G62" s="3"/>
      <c r="H62" s="3"/>
      <c r="I62" s="3"/>
      <c r="J62" s="3"/>
      <c r="K62" s="3"/>
      <c r="L62" s="3"/>
      <c r="M62" s="3"/>
      <c r="N62" s="4"/>
      <c r="O62" s="62"/>
      <c r="P62" s="62"/>
      <c r="Q62" s="62"/>
      <c r="R62" s="68"/>
    </row>
    <row r="63" spans="3:18" ht="11.25">
      <c r="C63" s="3"/>
      <c r="D63" s="3"/>
      <c r="E63" s="3"/>
      <c r="F63" s="3"/>
      <c r="G63" s="3"/>
      <c r="H63" s="3"/>
      <c r="I63" s="3"/>
      <c r="J63" s="13"/>
      <c r="K63" s="3"/>
      <c r="L63" s="3"/>
      <c r="M63" s="3"/>
      <c r="N63" s="4"/>
      <c r="O63" s="70"/>
      <c r="P63" s="70"/>
      <c r="Q63" s="70"/>
      <c r="R63" s="71"/>
    </row>
    <row r="64" spans="3:18" ht="11.25">
      <c r="C64" s="3"/>
      <c r="D64" s="3"/>
      <c r="E64" s="3"/>
      <c r="F64" s="3"/>
      <c r="G64" s="3"/>
      <c r="H64" s="3"/>
      <c r="I64" s="3"/>
      <c r="J64" s="3"/>
      <c r="K64" s="3"/>
      <c r="L64" s="3"/>
      <c r="M64" s="3"/>
      <c r="N64" s="4"/>
      <c r="O64" s="62"/>
      <c r="P64" s="62"/>
      <c r="Q64" s="62"/>
      <c r="R64" s="68"/>
    </row>
    <row r="65" spans="3:18" ht="11.25">
      <c r="C65" s="3"/>
      <c r="D65" s="3"/>
      <c r="E65" s="3"/>
      <c r="F65" s="3"/>
      <c r="G65" s="3"/>
      <c r="H65" s="3"/>
      <c r="I65" s="3"/>
      <c r="J65" s="3"/>
      <c r="K65" s="3"/>
      <c r="L65" s="3"/>
      <c r="M65" s="3"/>
      <c r="N65" s="4"/>
      <c r="O65" s="62"/>
      <c r="P65" s="62"/>
      <c r="Q65" s="62"/>
      <c r="R65" s="68"/>
    </row>
    <row r="66" spans="3:18" ht="11.25">
      <c r="C66" s="3"/>
      <c r="D66" s="3"/>
      <c r="E66" s="3"/>
      <c r="F66" s="3"/>
      <c r="G66" s="3"/>
      <c r="H66" s="3"/>
      <c r="I66" s="3"/>
      <c r="J66" s="3"/>
      <c r="K66" s="3"/>
      <c r="L66" s="3"/>
      <c r="M66" s="3"/>
      <c r="N66" s="4"/>
      <c r="O66" s="62"/>
      <c r="P66" s="62"/>
      <c r="Q66" s="62"/>
      <c r="R66" s="68"/>
    </row>
    <row r="67" spans="3:18" ht="11.25">
      <c r="C67" s="3"/>
      <c r="D67" s="3"/>
      <c r="E67" s="3"/>
      <c r="F67" s="3"/>
      <c r="G67" s="3"/>
      <c r="H67" s="3"/>
      <c r="I67" s="3"/>
      <c r="J67" s="3"/>
      <c r="K67" s="3"/>
      <c r="L67" s="3"/>
      <c r="M67" s="3"/>
      <c r="N67" s="3"/>
      <c r="O67" s="62"/>
      <c r="P67" s="62"/>
      <c r="Q67" s="62"/>
      <c r="R67" s="68"/>
    </row>
    <row r="68" spans="3:18" ht="11.25">
      <c r="C68" s="3"/>
      <c r="D68" s="3"/>
      <c r="E68" s="3"/>
      <c r="F68" s="3"/>
      <c r="G68" s="3"/>
      <c r="H68" s="3"/>
      <c r="I68" s="3"/>
      <c r="J68" s="3"/>
      <c r="K68" s="3"/>
      <c r="L68" s="3"/>
      <c r="M68" s="3"/>
      <c r="N68" s="3"/>
      <c r="O68" s="62"/>
      <c r="P68" s="62"/>
      <c r="Q68" s="62"/>
      <c r="R68" s="68"/>
    </row>
    <row r="69" spans="3:18" ht="11.25">
      <c r="C69" s="3"/>
      <c r="D69" s="3"/>
      <c r="E69" s="3"/>
      <c r="F69" s="3"/>
      <c r="G69" s="3"/>
      <c r="H69" s="3"/>
      <c r="I69" s="3"/>
      <c r="J69" s="3"/>
      <c r="K69" s="3"/>
      <c r="L69" s="3"/>
      <c r="M69" s="3"/>
      <c r="N69" s="3"/>
      <c r="O69" s="62"/>
      <c r="P69" s="62"/>
      <c r="Q69" s="62"/>
      <c r="R69" s="68"/>
    </row>
    <row r="70" spans="3:18" ht="11.25">
      <c r="C70" s="3"/>
      <c r="D70" s="3"/>
      <c r="E70" s="3"/>
      <c r="F70" s="3"/>
      <c r="G70" s="3"/>
      <c r="H70" s="3"/>
      <c r="I70" s="3"/>
      <c r="J70" s="3"/>
      <c r="K70" s="3"/>
      <c r="L70" s="3"/>
      <c r="M70" s="3"/>
      <c r="N70" s="3"/>
      <c r="O70" s="62"/>
      <c r="P70" s="62"/>
      <c r="Q70" s="62"/>
      <c r="R70" s="68"/>
    </row>
    <row r="71" spans="3:18" ht="11.25">
      <c r="C71" s="3"/>
      <c r="D71" s="3"/>
      <c r="E71" s="3"/>
      <c r="F71" s="3"/>
      <c r="G71" s="3"/>
      <c r="H71" s="3"/>
      <c r="I71" s="3"/>
      <c r="J71" s="3"/>
      <c r="K71" s="3"/>
      <c r="L71" s="3"/>
      <c r="M71" s="3"/>
      <c r="N71" s="3"/>
      <c r="O71" s="62"/>
      <c r="P71" s="62"/>
      <c r="Q71" s="62"/>
      <c r="R71" s="68"/>
    </row>
    <row r="72" spans="3:18" ht="11.25">
      <c r="C72" s="3"/>
      <c r="D72" s="3"/>
      <c r="E72" s="3"/>
      <c r="F72" s="3"/>
      <c r="G72" s="3"/>
      <c r="H72" s="3"/>
      <c r="I72" s="3"/>
      <c r="J72" s="3"/>
      <c r="K72" s="3"/>
      <c r="L72" s="3"/>
      <c r="M72" s="3"/>
      <c r="N72" s="3"/>
      <c r="O72" s="62"/>
      <c r="P72" s="62"/>
      <c r="Q72" s="62"/>
      <c r="R72" s="68"/>
    </row>
    <row r="73" spans="3:18" ht="11.25">
      <c r="C73" s="3"/>
      <c r="D73" s="3"/>
      <c r="E73" s="3"/>
      <c r="F73" s="3"/>
      <c r="G73" s="3"/>
      <c r="H73" s="3"/>
      <c r="I73" s="3"/>
      <c r="J73" s="3"/>
      <c r="K73" s="3"/>
      <c r="L73" s="3"/>
      <c r="M73" s="3"/>
      <c r="N73" s="3"/>
      <c r="O73" s="62"/>
      <c r="P73" s="62"/>
      <c r="Q73" s="62"/>
      <c r="R73" s="68"/>
    </row>
    <row r="96" spans="3:18" ht="11.25">
      <c r="C96" s="3"/>
      <c r="D96" s="3"/>
      <c r="E96" s="3"/>
      <c r="F96" s="3"/>
      <c r="G96" s="3"/>
      <c r="H96" s="3"/>
      <c r="I96" s="3"/>
      <c r="J96" s="13"/>
      <c r="K96" s="3"/>
      <c r="L96" s="3"/>
      <c r="M96" s="3"/>
      <c r="N96" s="3"/>
      <c r="O96" s="62"/>
      <c r="P96" s="62"/>
      <c r="Q96" s="62"/>
      <c r="R96" s="68"/>
    </row>
    <row r="97" spans="3:18" ht="11.25">
      <c r="C97" s="3"/>
      <c r="D97" s="3"/>
      <c r="E97" s="3"/>
      <c r="F97" s="3"/>
      <c r="G97" s="3"/>
      <c r="H97" s="3"/>
      <c r="I97" s="3"/>
      <c r="J97" s="3"/>
      <c r="K97" s="3"/>
      <c r="L97" s="3"/>
      <c r="M97" s="3"/>
      <c r="N97" s="3"/>
      <c r="O97" s="62"/>
      <c r="P97" s="62"/>
      <c r="Q97" s="62"/>
      <c r="R97" s="68"/>
    </row>
    <row r="98" spans="3:18" ht="11.25">
      <c r="C98" s="3"/>
      <c r="D98" s="3"/>
      <c r="E98" s="3"/>
      <c r="F98" s="3"/>
      <c r="G98" s="3"/>
      <c r="H98" s="3"/>
      <c r="I98" s="3"/>
      <c r="J98" s="13"/>
      <c r="K98" s="3"/>
      <c r="L98" s="3"/>
      <c r="M98" s="3"/>
      <c r="N98" s="3"/>
      <c r="O98" s="70"/>
      <c r="P98" s="70"/>
      <c r="Q98" s="70"/>
      <c r="R98" s="71"/>
    </row>
    <row r="99" spans="3:18" ht="11.25">
      <c r="C99" s="11"/>
      <c r="D99" s="11"/>
      <c r="E99" s="11"/>
      <c r="F99" s="11"/>
      <c r="G99" s="11"/>
      <c r="H99" s="11"/>
      <c r="I99" s="11"/>
      <c r="J99" s="76"/>
      <c r="K99" s="11"/>
      <c r="L99" s="11"/>
      <c r="M99" s="11"/>
      <c r="N99" s="11"/>
      <c r="O99" s="77"/>
      <c r="P99" s="77"/>
      <c r="Q99" s="77"/>
      <c r="R99" s="78"/>
    </row>
    <row r="100" spans="3:18" ht="11.25">
      <c r="C100" s="11"/>
      <c r="D100" s="11"/>
      <c r="E100" s="11"/>
      <c r="F100" s="11"/>
      <c r="G100" s="11"/>
      <c r="H100" s="11"/>
      <c r="I100" s="11"/>
      <c r="J100" s="76"/>
      <c r="K100" s="11"/>
      <c r="L100" s="11"/>
      <c r="M100" s="11"/>
      <c r="N100" s="11"/>
      <c r="O100" s="77"/>
      <c r="P100" s="77"/>
      <c r="Q100" s="77"/>
      <c r="R100" s="78"/>
    </row>
    <row r="101" spans="3:18" ht="11.25">
      <c r="C101" s="11"/>
      <c r="D101" s="11"/>
      <c r="E101" s="11"/>
      <c r="F101" s="11"/>
      <c r="G101" s="11"/>
      <c r="H101" s="11"/>
      <c r="I101" s="11"/>
      <c r="J101" s="76"/>
      <c r="K101" s="11"/>
      <c r="L101" s="11"/>
      <c r="M101" s="11"/>
      <c r="N101" s="11"/>
      <c r="O101" s="77"/>
      <c r="P101" s="77"/>
      <c r="Q101" s="77"/>
      <c r="R101" s="78"/>
    </row>
  </sheetData>
  <sheetProtection/>
  <printOptions gridLines="1"/>
  <pageMargins left="0.7" right="0.7" top="0.75" bottom="0.75" header="0.3" footer="0.3"/>
  <pageSetup horizontalDpi="600" verticalDpi="600" orientation="landscape" paperSize="5" scale="75" r:id="rId1"/>
</worksheet>
</file>

<file path=xl/worksheets/sheet7.xml><?xml version="1.0" encoding="utf-8"?>
<worksheet xmlns="http://schemas.openxmlformats.org/spreadsheetml/2006/main" xmlns:r="http://schemas.openxmlformats.org/officeDocument/2006/relationships">
  <dimension ref="C2:S87"/>
  <sheetViews>
    <sheetView tabSelected="1" zoomScale="60" zoomScaleNormal="60" zoomScalePageLayoutView="0" workbookViewId="0" topLeftCell="A3">
      <pane ySplit="1" topLeftCell="A61" activePane="bottomLeft" state="frozen"/>
      <selection pane="topLeft" activeCell="F3" sqref="F3"/>
      <selection pane="bottomLeft" activeCell="E46" sqref="E46"/>
    </sheetView>
  </sheetViews>
  <sheetFormatPr defaultColWidth="9.140625" defaultRowHeight="15"/>
  <cols>
    <col min="1" max="2" width="9.140625" style="5" customWidth="1"/>
    <col min="3" max="3" width="15.140625" style="5" customWidth="1"/>
    <col min="4" max="4" width="31.140625" style="5" customWidth="1"/>
    <col min="5" max="5" width="16.140625" style="5" customWidth="1"/>
    <col min="6" max="6" width="30.421875" style="5" customWidth="1"/>
    <col min="7" max="7" width="14.57421875" style="5" customWidth="1"/>
    <col min="8" max="8" width="12.8515625" style="5" customWidth="1"/>
    <col min="9" max="9" width="21.8515625" style="5" customWidth="1"/>
    <col min="10" max="10" width="12.140625" style="5" customWidth="1"/>
    <col min="11" max="11" width="12.140625" style="26" customWidth="1"/>
    <col min="12" max="12" width="10.57421875" style="5" customWidth="1"/>
    <col min="13" max="13" width="10.8515625" style="5" customWidth="1"/>
    <col min="14" max="14" width="13.140625" style="5" customWidth="1"/>
    <col min="15" max="15" width="17.7109375" style="60" customWidth="1"/>
    <col min="16" max="16" width="17.00390625" style="339" customWidth="1"/>
    <col min="17" max="17" width="16.421875" style="339" customWidth="1"/>
    <col min="18" max="18" width="11.28125" style="339" customWidth="1"/>
    <col min="19" max="19" width="17.7109375" style="60" customWidth="1"/>
    <col min="20" max="16384" width="9.140625" style="5" customWidth="1"/>
  </cols>
  <sheetData>
    <row r="2" spans="3:19" ht="54" customHeight="1">
      <c r="C2" s="779" t="s">
        <v>710</v>
      </c>
      <c r="D2" s="774"/>
      <c r="E2" s="774"/>
      <c r="F2" s="774"/>
      <c r="G2" s="777" t="s">
        <v>610</v>
      </c>
      <c r="H2" s="777"/>
      <c r="I2" s="780" t="s">
        <v>603</v>
      </c>
      <c r="J2" s="781"/>
      <c r="K2" s="781"/>
      <c r="L2" s="781"/>
      <c r="M2" s="781"/>
      <c r="N2" s="782"/>
      <c r="O2" s="775" t="s">
        <v>706</v>
      </c>
      <c r="P2" s="776"/>
      <c r="Q2" s="479"/>
      <c r="R2" s="395" t="s">
        <v>709</v>
      </c>
      <c r="S2" s="528" t="s">
        <v>708</v>
      </c>
    </row>
    <row r="3" spans="3:19" ht="67.5">
      <c r="C3" s="307" t="s">
        <v>613</v>
      </c>
      <c r="D3" s="307" t="s">
        <v>602</v>
      </c>
      <c r="E3" s="280" t="s">
        <v>12</v>
      </c>
      <c r="F3" s="533" t="s">
        <v>595</v>
      </c>
      <c r="G3" s="257" t="s">
        <v>593</v>
      </c>
      <c r="H3" s="206" t="s">
        <v>594</v>
      </c>
      <c r="I3" s="469" t="s">
        <v>834</v>
      </c>
      <c r="J3" s="221" t="s">
        <v>573</v>
      </c>
      <c r="K3" s="478" t="s">
        <v>835</v>
      </c>
      <c r="L3" s="222" t="s">
        <v>572</v>
      </c>
      <c r="M3" s="223" t="s">
        <v>574</v>
      </c>
      <c r="N3" s="222" t="s">
        <v>643</v>
      </c>
      <c r="O3" s="366" t="s">
        <v>56</v>
      </c>
      <c r="P3" s="235" t="s">
        <v>776</v>
      </c>
      <c r="Q3" s="204" t="s">
        <v>836</v>
      </c>
      <c r="R3" s="449" t="s">
        <v>765</v>
      </c>
      <c r="S3" s="218" t="s">
        <v>767</v>
      </c>
    </row>
    <row r="4" spans="3:19" s="26" customFormat="1" ht="139.5" customHeight="1">
      <c r="C4" s="539"/>
      <c r="D4" s="539" t="s">
        <v>898</v>
      </c>
      <c r="E4" s="543" t="s">
        <v>899</v>
      </c>
      <c r="F4" s="539" t="s">
        <v>900</v>
      </c>
      <c r="G4" s="540" t="s">
        <v>901</v>
      </c>
      <c r="H4" s="540" t="s">
        <v>902</v>
      </c>
      <c r="I4" s="541" t="s">
        <v>903</v>
      </c>
      <c r="J4" s="544" t="s">
        <v>904</v>
      </c>
      <c r="K4" s="544" t="s">
        <v>906</v>
      </c>
      <c r="L4" s="545" t="s">
        <v>905</v>
      </c>
      <c r="M4" s="546" t="s">
        <v>907</v>
      </c>
      <c r="N4" s="542" t="s">
        <v>908</v>
      </c>
      <c r="O4" s="547" t="s">
        <v>909</v>
      </c>
      <c r="P4" s="549" t="s">
        <v>910</v>
      </c>
      <c r="Q4" s="548" t="s">
        <v>911</v>
      </c>
      <c r="R4" s="550" t="s">
        <v>912</v>
      </c>
      <c r="S4" s="551" t="s">
        <v>913</v>
      </c>
    </row>
    <row r="5" spans="3:19" ht="113.25" customHeight="1">
      <c r="C5" s="452" t="s">
        <v>367</v>
      </c>
      <c r="D5" s="558" t="s">
        <v>914</v>
      </c>
      <c r="E5" s="491" t="s">
        <v>26</v>
      </c>
      <c r="F5" s="336" t="s">
        <v>887</v>
      </c>
      <c r="G5" s="769">
        <v>198201301</v>
      </c>
      <c r="H5" s="447" t="s">
        <v>747</v>
      </c>
      <c r="I5" s="448" t="s">
        <v>33</v>
      </c>
      <c r="J5" s="389" t="s">
        <v>382</v>
      </c>
      <c r="K5" s="255"/>
      <c r="L5" s="448" t="s">
        <v>33</v>
      </c>
      <c r="M5" s="448" t="s">
        <v>33</v>
      </c>
      <c r="N5" s="448" t="s">
        <v>33</v>
      </c>
      <c r="O5" s="219"/>
      <c r="P5" s="351"/>
      <c r="Q5" s="351"/>
      <c r="R5" s="349"/>
      <c r="S5" s="531">
        <v>1000000</v>
      </c>
    </row>
    <row r="6" spans="3:19" ht="92.25" customHeight="1">
      <c r="C6" s="452" t="s">
        <v>367</v>
      </c>
      <c r="D6" s="558" t="s">
        <v>918</v>
      </c>
      <c r="E6" s="451" t="s">
        <v>26</v>
      </c>
      <c r="F6" s="336" t="s">
        <v>892</v>
      </c>
      <c r="G6" s="770">
        <v>198201304</v>
      </c>
      <c r="H6" s="447" t="s">
        <v>747</v>
      </c>
      <c r="I6" s="448" t="s">
        <v>33</v>
      </c>
      <c r="J6" s="453" t="s">
        <v>382</v>
      </c>
      <c r="K6" s="255"/>
      <c r="L6" s="448" t="s">
        <v>33</v>
      </c>
      <c r="M6" s="448" t="s">
        <v>33</v>
      </c>
      <c r="N6" s="448" t="s">
        <v>33</v>
      </c>
      <c r="O6" s="219"/>
      <c r="P6" s="351"/>
      <c r="Q6" s="351"/>
      <c r="R6" s="349"/>
      <c r="S6" s="531"/>
    </row>
    <row r="7" spans="3:19" ht="72.75">
      <c r="C7" s="3"/>
      <c r="D7" s="368"/>
      <c r="E7" s="283" t="s">
        <v>178</v>
      </c>
      <c r="F7" s="314" t="s">
        <v>507</v>
      </c>
      <c r="G7" s="559">
        <v>198712700</v>
      </c>
      <c r="H7" s="559">
        <v>41539</v>
      </c>
      <c r="I7" s="454" t="s">
        <v>777</v>
      </c>
      <c r="J7" s="462" t="s">
        <v>382</v>
      </c>
      <c r="K7" s="3"/>
      <c r="L7" s="448" t="s">
        <v>33</v>
      </c>
      <c r="M7" s="448" t="s">
        <v>33</v>
      </c>
      <c r="N7" s="448" t="s">
        <v>33</v>
      </c>
      <c r="O7" s="219">
        <v>2136068</v>
      </c>
      <c r="P7" s="529">
        <v>2136068</v>
      </c>
      <c r="Q7" s="397">
        <f aca="true" t="shared" si="0" ref="Q7:Q24">P7+P7*0.025</f>
        <v>2189469.7</v>
      </c>
      <c r="R7" s="349"/>
      <c r="S7" s="529"/>
    </row>
    <row r="8" spans="3:19" ht="47.25">
      <c r="C8" s="3" t="s">
        <v>367</v>
      </c>
      <c r="D8" s="527" t="s">
        <v>728</v>
      </c>
      <c r="E8" s="283" t="s">
        <v>568</v>
      </c>
      <c r="F8" s="368" t="s">
        <v>324</v>
      </c>
      <c r="G8" s="246">
        <v>198805303</v>
      </c>
      <c r="H8" s="358">
        <v>43767</v>
      </c>
      <c r="I8" s="455" t="s">
        <v>794</v>
      </c>
      <c r="J8" s="416" t="s">
        <v>382</v>
      </c>
      <c r="K8" s="417"/>
      <c r="L8" s="416" t="s">
        <v>382</v>
      </c>
      <c r="M8" s="459"/>
      <c r="N8" s="459" t="s">
        <v>33</v>
      </c>
      <c r="O8" s="219">
        <v>487441</v>
      </c>
      <c r="P8" s="456">
        <v>487441</v>
      </c>
      <c r="Q8" s="397">
        <f t="shared" si="0"/>
        <v>499627.025</v>
      </c>
      <c r="R8" s="7"/>
      <c r="S8" s="62"/>
    </row>
    <row r="9" spans="3:19" ht="15.75">
      <c r="C9" s="3" t="s">
        <v>367</v>
      </c>
      <c r="D9" s="368" t="s">
        <v>309</v>
      </c>
      <c r="E9" s="283" t="s">
        <v>85</v>
      </c>
      <c r="F9" s="368" t="s">
        <v>324</v>
      </c>
      <c r="G9" s="246">
        <v>198805304</v>
      </c>
      <c r="H9" s="283">
        <v>38672</v>
      </c>
      <c r="I9" s="459" t="s">
        <v>33</v>
      </c>
      <c r="J9" s="416" t="s">
        <v>382</v>
      </c>
      <c r="K9" s="417"/>
      <c r="L9" s="459" t="s">
        <v>33</v>
      </c>
      <c r="M9" s="459"/>
      <c r="N9" s="459" t="s">
        <v>33</v>
      </c>
      <c r="O9" s="219">
        <v>476209</v>
      </c>
      <c r="P9" s="226">
        <v>476209</v>
      </c>
      <c r="Q9" s="397">
        <f t="shared" si="0"/>
        <v>488114.225</v>
      </c>
      <c r="R9" s="349"/>
      <c r="S9" s="529"/>
    </row>
    <row r="10" spans="3:19" ht="31.5">
      <c r="C10" s="3" t="s">
        <v>367</v>
      </c>
      <c r="D10" s="160" t="s">
        <v>739</v>
      </c>
      <c r="E10" s="283" t="s">
        <v>568</v>
      </c>
      <c r="F10" s="368" t="s">
        <v>320</v>
      </c>
      <c r="G10" s="246">
        <v>198805307</v>
      </c>
      <c r="H10" s="283">
        <v>39452</v>
      </c>
      <c r="I10" s="455" t="s">
        <v>795</v>
      </c>
      <c r="J10" s="459" t="s">
        <v>33</v>
      </c>
      <c r="K10" s="417"/>
      <c r="L10" s="416" t="s">
        <v>382</v>
      </c>
      <c r="M10" s="459"/>
      <c r="N10" s="459" t="s">
        <v>33</v>
      </c>
      <c r="O10" s="219">
        <v>580363</v>
      </c>
      <c r="P10" s="226">
        <v>0</v>
      </c>
      <c r="Q10" s="397">
        <f t="shared" si="0"/>
        <v>0</v>
      </c>
      <c r="R10" s="349"/>
      <c r="S10" s="529"/>
    </row>
    <row r="11" spans="3:19" ht="15.75">
      <c r="C11" s="3" t="s">
        <v>367</v>
      </c>
      <c r="D11" s="368" t="s">
        <v>309</v>
      </c>
      <c r="E11" s="283" t="s">
        <v>322</v>
      </c>
      <c r="F11" s="368" t="s">
        <v>323</v>
      </c>
      <c r="G11" s="246">
        <v>198805307</v>
      </c>
      <c r="H11" s="283">
        <v>38941</v>
      </c>
      <c r="I11" s="459" t="s">
        <v>33</v>
      </c>
      <c r="J11" s="459" t="s">
        <v>33</v>
      </c>
      <c r="K11" s="417"/>
      <c r="L11" s="459" t="s">
        <v>33</v>
      </c>
      <c r="M11" s="459"/>
      <c r="N11" s="459" t="s">
        <v>33</v>
      </c>
      <c r="O11" s="219">
        <v>81262</v>
      </c>
      <c r="P11" s="226">
        <v>0</v>
      </c>
      <c r="Q11" s="397">
        <f t="shared" si="0"/>
        <v>0</v>
      </c>
      <c r="R11" s="349"/>
      <c r="S11" s="529"/>
    </row>
    <row r="12" spans="3:19" ht="15.75">
      <c r="C12" s="3" t="s">
        <v>367</v>
      </c>
      <c r="D12" s="368" t="s">
        <v>309</v>
      </c>
      <c r="E12" s="283" t="s">
        <v>40</v>
      </c>
      <c r="F12" s="368" t="s">
        <v>319</v>
      </c>
      <c r="G12" s="246">
        <v>198805307</v>
      </c>
      <c r="H12" s="283">
        <v>40196</v>
      </c>
      <c r="I12" s="459" t="s">
        <v>33</v>
      </c>
      <c r="J12" s="459" t="s">
        <v>33</v>
      </c>
      <c r="K12" s="417"/>
      <c r="L12" s="459" t="s">
        <v>33</v>
      </c>
      <c r="M12" s="459"/>
      <c r="N12" s="459" t="s">
        <v>33</v>
      </c>
      <c r="O12" s="219">
        <v>40491</v>
      </c>
      <c r="P12" s="226">
        <v>0</v>
      </c>
      <c r="Q12" s="397">
        <f t="shared" si="0"/>
        <v>0</v>
      </c>
      <c r="R12" s="349"/>
      <c r="S12" s="529"/>
    </row>
    <row r="13" spans="3:19" ht="15.75">
      <c r="C13" s="3" t="s">
        <v>367</v>
      </c>
      <c r="D13" s="368" t="s">
        <v>309</v>
      </c>
      <c r="E13" s="283" t="s">
        <v>40</v>
      </c>
      <c r="F13" s="368" t="s">
        <v>321</v>
      </c>
      <c r="G13" s="246">
        <v>198805307</v>
      </c>
      <c r="H13" s="283">
        <v>39128</v>
      </c>
      <c r="I13" s="459" t="s">
        <v>33</v>
      </c>
      <c r="J13" s="459" t="s">
        <v>33</v>
      </c>
      <c r="K13" s="417"/>
      <c r="L13" s="459" t="s">
        <v>33</v>
      </c>
      <c r="M13" s="459"/>
      <c r="N13" s="459" t="s">
        <v>33</v>
      </c>
      <c r="O13" s="219">
        <v>24720</v>
      </c>
      <c r="P13" s="226">
        <v>24720</v>
      </c>
      <c r="Q13" s="397">
        <f t="shared" si="0"/>
        <v>25338</v>
      </c>
      <c r="R13" s="349"/>
      <c r="S13" s="529"/>
    </row>
    <row r="14" spans="3:19" ht="15.75">
      <c r="C14" s="3" t="s">
        <v>367</v>
      </c>
      <c r="D14" s="368" t="s">
        <v>309</v>
      </c>
      <c r="E14" s="283" t="s">
        <v>85</v>
      </c>
      <c r="F14" s="368" t="s">
        <v>316</v>
      </c>
      <c r="G14" s="246">
        <v>198805308</v>
      </c>
      <c r="H14" s="283">
        <v>39378</v>
      </c>
      <c r="I14" s="459" t="s">
        <v>33</v>
      </c>
      <c r="J14" s="459" t="s">
        <v>33</v>
      </c>
      <c r="K14" s="417"/>
      <c r="L14" s="459" t="s">
        <v>33</v>
      </c>
      <c r="M14" s="459"/>
      <c r="N14" s="459" t="s">
        <v>33</v>
      </c>
      <c r="O14" s="219">
        <v>163236</v>
      </c>
      <c r="P14" s="226">
        <v>0</v>
      </c>
      <c r="Q14" s="397">
        <f t="shared" si="0"/>
        <v>0</v>
      </c>
      <c r="R14" s="349"/>
      <c r="S14" s="529"/>
    </row>
    <row r="15" spans="3:19" ht="15.75">
      <c r="C15" s="3" t="s">
        <v>367</v>
      </c>
      <c r="D15" s="368" t="s">
        <v>309</v>
      </c>
      <c r="E15" s="283" t="s">
        <v>85</v>
      </c>
      <c r="F15" s="368" t="s">
        <v>318</v>
      </c>
      <c r="G15" s="246">
        <v>198805308</v>
      </c>
      <c r="H15" s="283">
        <v>39123</v>
      </c>
      <c r="I15" s="459" t="s">
        <v>33</v>
      </c>
      <c r="J15" s="459" t="s">
        <v>33</v>
      </c>
      <c r="K15" s="417"/>
      <c r="L15" s="459" t="s">
        <v>33</v>
      </c>
      <c r="M15" s="459"/>
      <c r="N15" s="459" t="s">
        <v>33</v>
      </c>
      <c r="O15" s="219">
        <v>166587</v>
      </c>
      <c r="P15" s="226">
        <v>0</v>
      </c>
      <c r="Q15" s="397">
        <f t="shared" si="0"/>
        <v>0</v>
      </c>
      <c r="R15" s="349"/>
      <c r="S15" s="529"/>
    </row>
    <row r="16" spans="3:19" ht="15.75">
      <c r="C16" s="3" t="s">
        <v>367</v>
      </c>
      <c r="D16" s="368" t="s">
        <v>309</v>
      </c>
      <c r="E16" s="283" t="s">
        <v>85</v>
      </c>
      <c r="F16" s="368" t="s">
        <v>317</v>
      </c>
      <c r="G16" s="246">
        <v>198805308</v>
      </c>
      <c r="H16" s="283">
        <v>39162</v>
      </c>
      <c r="I16" s="459" t="s">
        <v>33</v>
      </c>
      <c r="J16" s="416" t="s">
        <v>382</v>
      </c>
      <c r="K16" s="417"/>
      <c r="L16" s="459" t="s">
        <v>33</v>
      </c>
      <c r="M16" s="459"/>
      <c r="N16" s="459" t="s">
        <v>33</v>
      </c>
      <c r="O16" s="219">
        <v>207974</v>
      </c>
      <c r="P16" s="226">
        <v>134494</v>
      </c>
      <c r="Q16" s="397">
        <f t="shared" si="0"/>
        <v>137856.35</v>
      </c>
      <c r="R16" s="349"/>
      <c r="S16" s="529"/>
    </row>
    <row r="17" spans="3:19" ht="15.75">
      <c r="C17" s="3" t="s">
        <v>367</v>
      </c>
      <c r="D17" s="368" t="s">
        <v>309</v>
      </c>
      <c r="E17" s="283" t="s">
        <v>314</v>
      </c>
      <c r="F17" s="368" t="s">
        <v>315</v>
      </c>
      <c r="G17" s="246">
        <v>198805308</v>
      </c>
      <c r="H17" s="283">
        <v>39618</v>
      </c>
      <c r="I17" s="459" t="s">
        <v>33</v>
      </c>
      <c r="J17" s="459" t="s">
        <v>33</v>
      </c>
      <c r="K17" s="417"/>
      <c r="L17" s="459" t="s">
        <v>33</v>
      </c>
      <c r="M17" s="459"/>
      <c r="N17" s="459" t="s">
        <v>33</v>
      </c>
      <c r="O17" s="219">
        <v>46578</v>
      </c>
      <c r="P17" s="226">
        <v>0</v>
      </c>
      <c r="Q17" s="397">
        <f t="shared" si="0"/>
        <v>0</v>
      </c>
      <c r="R17" s="349"/>
      <c r="S17" s="529"/>
    </row>
    <row r="18" spans="3:19" ht="16.5" thickBot="1">
      <c r="C18" s="3"/>
      <c r="D18" s="486"/>
      <c r="E18" s="1" t="s">
        <v>178</v>
      </c>
      <c r="F18" s="536" t="s">
        <v>511</v>
      </c>
      <c r="G18" s="559">
        <v>199008000</v>
      </c>
      <c r="H18" s="559">
        <v>41401</v>
      </c>
      <c r="I18" s="761" t="s">
        <v>675</v>
      </c>
      <c r="J18" s="462" t="s">
        <v>382</v>
      </c>
      <c r="K18" s="3"/>
      <c r="L18" s="448" t="s">
        <v>33</v>
      </c>
      <c r="M18" s="448" t="s">
        <v>33</v>
      </c>
      <c r="N18" s="448" t="s">
        <v>33</v>
      </c>
      <c r="O18" s="219">
        <v>2553090</v>
      </c>
      <c r="P18" s="529">
        <v>2553090</v>
      </c>
      <c r="Q18" s="397">
        <f t="shared" si="0"/>
        <v>2616917.25</v>
      </c>
      <c r="R18" s="349"/>
      <c r="S18" s="529"/>
    </row>
    <row r="19" spans="3:19" ht="72.75" customHeight="1" thickBot="1">
      <c r="C19" s="3" t="s">
        <v>367</v>
      </c>
      <c r="D19" s="368" t="s">
        <v>371</v>
      </c>
      <c r="E19" s="370" t="s">
        <v>370</v>
      </c>
      <c r="F19" s="368" t="s">
        <v>369</v>
      </c>
      <c r="G19" s="756">
        <v>199801900</v>
      </c>
      <c r="H19" s="758">
        <v>39493</v>
      </c>
      <c r="I19" s="459" t="s">
        <v>33</v>
      </c>
      <c r="J19" s="459" t="s">
        <v>33</v>
      </c>
      <c r="K19" s="417"/>
      <c r="L19" s="459" t="s">
        <v>33</v>
      </c>
      <c r="M19" s="459"/>
      <c r="N19" s="459" t="s">
        <v>33</v>
      </c>
      <c r="O19" s="474">
        <v>181998</v>
      </c>
      <c r="P19" s="226">
        <v>3270</v>
      </c>
      <c r="Q19" s="397">
        <f t="shared" si="0"/>
        <v>3351.75</v>
      </c>
      <c r="R19" s="349"/>
      <c r="S19" s="529"/>
    </row>
    <row r="20" spans="3:19" ht="26.25" customHeight="1" thickBot="1">
      <c r="C20" s="3" t="s">
        <v>367</v>
      </c>
      <c r="D20" s="368" t="s">
        <v>371</v>
      </c>
      <c r="E20" s="370" t="s">
        <v>141</v>
      </c>
      <c r="F20" s="753" t="s">
        <v>369</v>
      </c>
      <c r="G20" s="756">
        <v>199801900</v>
      </c>
      <c r="H20" s="758">
        <v>41041</v>
      </c>
      <c r="I20" s="760" t="s">
        <v>33</v>
      </c>
      <c r="J20" s="459" t="s">
        <v>33</v>
      </c>
      <c r="K20" s="417"/>
      <c r="L20" s="459" t="s">
        <v>33</v>
      </c>
      <c r="M20" s="459"/>
      <c r="N20" s="459" t="s">
        <v>33</v>
      </c>
      <c r="O20" s="474">
        <v>30000</v>
      </c>
      <c r="P20" s="226">
        <v>11200</v>
      </c>
      <c r="Q20" s="397">
        <f t="shared" si="0"/>
        <v>11480</v>
      </c>
      <c r="R20" s="349"/>
      <c r="S20" s="529"/>
    </row>
    <row r="21" spans="3:19" ht="21.75" customHeight="1">
      <c r="C21" s="3" t="s">
        <v>367</v>
      </c>
      <c r="D21" s="368" t="s">
        <v>371</v>
      </c>
      <c r="E21" s="370" t="s">
        <v>42</v>
      </c>
      <c r="F21" s="752" t="s">
        <v>369</v>
      </c>
      <c r="G21" s="754">
        <v>199801900</v>
      </c>
      <c r="H21" s="757">
        <v>41038</v>
      </c>
      <c r="I21" s="759" t="s">
        <v>33</v>
      </c>
      <c r="J21" s="459" t="s">
        <v>33</v>
      </c>
      <c r="K21" s="417"/>
      <c r="L21" s="459" t="s">
        <v>33</v>
      </c>
      <c r="M21" s="459"/>
      <c r="N21" s="459" t="s">
        <v>33</v>
      </c>
      <c r="O21" s="474">
        <v>51731</v>
      </c>
      <c r="P21" s="226">
        <v>51731</v>
      </c>
      <c r="Q21" s="397">
        <f t="shared" si="0"/>
        <v>53024.275</v>
      </c>
      <c r="R21" s="349"/>
      <c r="S21" s="529"/>
    </row>
    <row r="22" spans="3:19" ht="75" customHeight="1">
      <c r="C22" s="3" t="s">
        <v>367</v>
      </c>
      <c r="D22" s="368"/>
      <c r="E22" s="534" t="s">
        <v>26</v>
      </c>
      <c r="F22" s="368" t="s">
        <v>369</v>
      </c>
      <c r="G22" s="358">
        <v>199801900</v>
      </c>
      <c r="H22" s="370">
        <v>38921</v>
      </c>
      <c r="I22" s="767" t="s">
        <v>625</v>
      </c>
      <c r="J22" s="764" t="s">
        <v>382</v>
      </c>
      <c r="K22" s="255"/>
      <c r="L22" s="342" t="s">
        <v>33</v>
      </c>
      <c r="M22" s="342"/>
      <c r="N22" s="342" t="s">
        <v>33</v>
      </c>
      <c r="O22" s="474">
        <v>141199</v>
      </c>
      <c r="P22" s="226">
        <v>141199</v>
      </c>
      <c r="Q22" s="583">
        <f t="shared" si="0"/>
        <v>144728.975</v>
      </c>
      <c r="R22" s="349"/>
      <c r="S22" s="529"/>
    </row>
    <row r="23" spans="3:19" ht="31.5" customHeight="1">
      <c r="C23" s="3"/>
      <c r="D23" s="368"/>
      <c r="E23" s="534" t="s">
        <v>141</v>
      </c>
      <c r="F23" s="536" t="s">
        <v>369</v>
      </c>
      <c r="G23" s="559">
        <v>199801900</v>
      </c>
      <c r="H23" s="559">
        <v>41041</v>
      </c>
      <c r="I23" s="766" t="s">
        <v>897</v>
      </c>
      <c r="J23" s="535" t="s">
        <v>382</v>
      </c>
      <c r="K23" s="3"/>
      <c r="L23" s="448" t="s">
        <v>33</v>
      </c>
      <c r="M23" s="448" t="s">
        <v>33</v>
      </c>
      <c r="N23" s="448" t="s">
        <v>33</v>
      </c>
      <c r="O23" s="529">
        <v>30000</v>
      </c>
      <c r="P23" s="529">
        <v>11200</v>
      </c>
      <c r="Q23" s="397">
        <f t="shared" si="0"/>
        <v>11480</v>
      </c>
      <c r="R23" s="349"/>
      <c r="S23" s="529"/>
    </row>
    <row r="24" spans="3:19" ht="34.5" customHeight="1">
      <c r="C24" s="3"/>
      <c r="D24" s="368"/>
      <c r="E24" s="534" t="s">
        <v>42</v>
      </c>
      <c r="F24" s="536" t="s">
        <v>369</v>
      </c>
      <c r="G24" s="559">
        <v>199801900</v>
      </c>
      <c r="H24" s="559">
        <v>41038</v>
      </c>
      <c r="I24" s="766" t="s">
        <v>897</v>
      </c>
      <c r="J24" s="535" t="s">
        <v>382</v>
      </c>
      <c r="K24" s="3"/>
      <c r="L24" s="448" t="s">
        <v>33</v>
      </c>
      <c r="M24" s="448" t="s">
        <v>33</v>
      </c>
      <c r="N24" s="448" t="s">
        <v>33</v>
      </c>
      <c r="O24" s="529">
        <v>51731</v>
      </c>
      <c r="P24" s="529">
        <v>51731</v>
      </c>
      <c r="Q24" s="397">
        <f t="shared" si="0"/>
        <v>53024.275</v>
      </c>
      <c r="R24" s="349"/>
      <c r="S24" s="529"/>
    </row>
    <row r="25" spans="3:19" ht="145.5" customHeight="1">
      <c r="C25" s="3"/>
      <c r="D25" s="558" t="s">
        <v>916</v>
      </c>
      <c r="E25" s="451" t="s">
        <v>26</v>
      </c>
      <c r="F25" s="524" t="s">
        <v>889</v>
      </c>
      <c r="G25" s="769">
        <v>199801900</v>
      </c>
      <c r="H25" s="442" t="s">
        <v>1074</v>
      </c>
      <c r="I25" s="676" t="s">
        <v>33</v>
      </c>
      <c r="J25" s="453" t="s">
        <v>382</v>
      </c>
      <c r="K25" s="255"/>
      <c r="L25" s="448" t="s">
        <v>33</v>
      </c>
      <c r="M25" s="448" t="s">
        <v>33</v>
      </c>
      <c r="N25" s="453" t="s">
        <v>382</v>
      </c>
      <c r="O25" s="474"/>
      <c r="P25" s="351"/>
      <c r="Q25" s="351"/>
      <c r="R25" s="349"/>
      <c r="S25" s="530">
        <v>300000</v>
      </c>
    </row>
    <row r="26" spans="3:19" ht="30.75" customHeight="1">
      <c r="C26" s="3" t="s">
        <v>367</v>
      </c>
      <c r="D26" s="368" t="s">
        <v>309</v>
      </c>
      <c r="E26" s="370" t="s">
        <v>568</v>
      </c>
      <c r="F26" s="368" t="s">
        <v>311</v>
      </c>
      <c r="G26" s="358">
        <v>199802100</v>
      </c>
      <c r="H26" s="370">
        <v>39362</v>
      </c>
      <c r="I26" s="342" t="s">
        <v>33</v>
      </c>
      <c r="J26" s="342" t="s">
        <v>33</v>
      </c>
      <c r="K26" s="255"/>
      <c r="L26" s="342"/>
      <c r="M26" s="448" t="s">
        <v>33</v>
      </c>
      <c r="N26" s="342" t="s">
        <v>33</v>
      </c>
      <c r="O26" s="474">
        <v>560626</v>
      </c>
      <c r="P26" s="226">
        <v>0</v>
      </c>
      <c r="Q26" s="397">
        <f aca="true" t="shared" si="1" ref="Q26:Q42">P26+P26*0.025</f>
        <v>0</v>
      </c>
      <c r="R26" s="349"/>
      <c r="S26" s="529"/>
    </row>
    <row r="27" spans="3:19" ht="15.75">
      <c r="C27" s="3" t="s">
        <v>367</v>
      </c>
      <c r="D27" s="368" t="s">
        <v>309</v>
      </c>
      <c r="E27" s="283" t="s">
        <v>568</v>
      </c>
      <c r="F27" s="368" t="s">
        <v>310</v>
      </c>
      <c r="G27" s="246">
        <v>199802100</v>
      </c>
      <c r="H27" s="283">
        <v>39395</v>
      </c>
      <c r="I27" s="342" t="s">
        <v>33</v>
      </c>
      <c r="J27" s="342" t="s">
        <v>33</v>
      </c>
      <c r="K27" s="255"/>
      <c r="L27" s="342"/>
      <c r="M27" s="448" t="s">
        <v>33</v>
      </c>
      <c r="N27" s="342" t="s">
        <v>33</v>
      </c>
      <c r="O27" s="219">
        <v>322892</v>
      </c>
      <c r="P27" s="226">
        <v>50000</v>
      </c>
      <c r="Q27" s="397">
        <f t="shared" si="1"/>
        <v>51250</v>
      </c>
      <c r="R27" s="349"/>
      <c r="S27" s="529"/>
    </row>
    <row r="28" spans="3:19" ht="15.75">
      <c r="C28" s="3"/>
      <c r="D28" s="368"/>
      <c r="E28" s="341" t="s">
        <v>252</v>
      </c>
      <c r="F28" s="536" t="s">
        <v>436</v>
      </c>
      <c r="G28" s="559">
        <v>199900301</v>
      </c>
      <c r="H28" s="559"/>
      <c r="I28" s="448" t="s">
        <v>33</v>
      </c>
      <c r="J28" s="462" t="s">
        <v>382</v>
      </c>
      <c r="K28" s="3"/>
      <c r="L28" s="448" t="s">
        <v>33</v>
      </c>
      <c r="M28" s="448" t="s">
        <v>33</v>
      </c>
      <c r="N28" s="448" t="s">
        <v>33</v>
      </c>
      <c r="O28" s="359">
        <v>55000</v>
      </c>
      <c r="P28" s="359">
        <v>55000</v>
      </c>
      <c r="Q28" s="397">
        <f t="shared" si="1"/>
        <v>56375</v>
      </c>
      <c r="R28" s="349"/>
      <c r="S28" s="529"/>
    </row>
    <row r="29" spans="3:19" ht="15.75">
      <c r="C29" s="3"/>
      <c r="D29" s="368"/>
      <c r="E29" s="341" t="s">
        <v>178</v>
      </c>
      <c r="F29" s="536" t="s">
        <v>436</v>
      </c>
      <c r="G29" s="559">
        <v>199900301</v>
      </c>
      <c r="H29" s="559">
        <v>38971</v>
      </c>
      <c r="I29" s="448" t="s">
        <v>33</v>
      </c>
      <c r="J29" s="462" t="s">
        <v>382</v>
      </c>
      <c r="K29" s="3"/>
      <c r="L29" s="448" t="s">
        <v>33</v>
      </c>
      <c r="M29" s="448" t="s">
        <v>33</v>
      </c>
      <c r="N29" s="448" t="s">
        <v>33</v>
      </c>
      <c r="O29" s="359">
        <v>267600</v>
      </c>
      <c r="P29" s="359">
        <v>267600</v>
      </c>
      <c r="Q29" s="397">
        <f t="shared" si="1"/>
        <v>274290</v>
      </c>
      <c r="R29" s="349"/>
      <c r="S29" s="529"/>
    </row>
    <row r="30" spans="3:19" ht="15.75">
      <c r="C30" s="3" t="s">
        <v>367</v>
      </c>
      <c r="D30" s="368" t="s">
        <v>372</v>
      </c>
      <c r="E30" s="283" t="s">
        <v>374</v>
      </c>
      <c r="F30" s="368" t="s">
        <v>375</v>
      </c>
      <c r="G30" s="246">
        <v>199902500</v>
      </c>
      <c r="H30" s="283">
        <v>36949</v>
      </c>
      <c r="I30" s="342" t="s">
        <v>33</v>
      </c>
      <c r="J30" s="342" t="s">
        <v>33</v>
      </c>
      <c r="K30" s="255"/>
      <c r="L30" s="342" t="s">
        <v>33</v>
      </c>
      <c r="M30" s="448" t="s">
        <v>33</v>
      </c>
      <c r="N30" s="342" t="s">
        <v>33</v>
      </c>
      <c r="O30" s="219">
        <v>50000</v>
      </c>
      <c r="P30" s="226">
        <v>0</v>
      </c>
      <c r="Q30" s="397">
        <f t="shared" si="1"/>
        <v>0</v>
      </c>
      <c r="R30" s="349"/>
      <c r="S30" s="529"/>
    </row>
    <row r="31" spans="3:19" ht="15.75">
      <c r="C31" s="3" t="s">
        <v>367</v>
      </c>
      <c r="D31" s="368" t="s">
        <v>372</v>
      </c>
      <c r="E31" s="283" t="s">
        <v>141</v>
      </c>
      <c r="F31" s="368" t="s">
        <v>373</v>
      </c>
      <c r="G31" s="246">
        <v>199902500</v>
      </c>
      <c r="H31" s="283">
        <v>38539</v>
      </c>
      <c r="I31" s="342" t="s">
        <v>33</v>
      </c>
      <c r="J31" s="342" t="s">
        <v>33</v>
      </c>
      <c r="K31" s="255"/>
      <c r="L31" s="342" t="s">
        <v>33</v>
      </c>
      <c r="M31" s="448" t="s">
        <v>33</v>
      </c>
      <c r="N31" s="342" t="s">
        <v>33</v>
      </c>
      <c r="O31" s="219">
        <v>100000</v>
      </c>
      <c r="P31" s="226">
        <v>0</v>
      </c>
      <c r="Q31" s="397">
        <f t="shared" si="1"/>
        <v>0</v>
      </c>
      <c r="R31" s="349"/>
      <c r="S31" s="529"/>
    </row>
    <row r="32" spans="3:19" ht="15.75">
      <c r="C32" s="3" t="s">
        <v>367</v>
      </c>
      <c r="D32" s="368" t="s">
        <v>372</v>
      </c>
      <c r="E32" s="370" t="s">
        <v>141</v>
      </c>
      <c r="F32" s="368" t="s">
        <v>373</v>
      </c>
      <c r="G32" s="246">
        <v>199902500</v>
      </c>
      <c r="H32" s="283">
        <v>26198</v>
      </c>
      <c r="I32" s="342" t="s">
        <v>33</v>
      </c>
      <c r="J32" s="342" t="s">
        <v>33</v>
      </c>
      <c r="K32" s="255"/>
      <c r="L32" s="342" t="s">
        <v>33</v>
      </c>
      <c r="M32" s="448" t="s">
        <v>33</v>
      </c>
      <c r="N32" s="342" t="s">
        <v>33</v>
      </c>
      <c r="O32" s="529">
        <v>235000</v>
      </c>
      <c r="P32" s="226">
        <v>0</v>
      </c>
      <c r="Q32" s="397">
        <f t="shared" si="1"/>
        <v>0</v>
      </c>
      <c r="R32" s="349"/>
      <c r="S32" s="529"/>
    </row>
    <row r="33" spans="3:19" ht="15.75">
      <c r="C33" s="3" t="s">
        <v>367</v>
      </c>
      <c r="D33" s="526" t="s">
        <v>442</v>
      </c>
      <c r="E33" s="341" t="s">
        <v>40</v>
      </c>
      <c r="F33" s="526" t="s">
        <v>441</v>
      </c>
      <c r="G33" s="246">
        <v>200001200</v>
      </c>
      <c r="H33" s="283">
        <v>35112</v>
      </c>
      <c r="I33" s="342" t="s">
        <v>33</v>
      </c>
      <c r="J33" s="248" t="s">
        <v>382</v>
      </c>
      <c r="K33" s="255"/>
      <c r="L33" s="342" t="s">
        <v>33</v>
      </c>
      <c r="M33" s="448" t="s">
        <v>33</v>
      </c>
      <c r="N33" s="342" t="s">
        <v>33</v>
      </c>
      <c r="O33" s="359">
        <v>131944</v>
      </c>
      <c r="P33" s="226">
        <v>131944</v>
      </c>
      <c r="Q33" s="397">
        <f t="shared" si="1"/>
        <v>135242.6</v>
      </c>
      <c r="R33" s="349"/>
      <c r="S33" s="529"/>
    </row>
    <row r="34" spans="3:19" s="38" customFormat="1" ht="15.75">
      <c r="C34" s="3" t="s">
        <v>367</v>
      </c>
      <c r="D34" s="368" t="s">
        <v>447</v>
      </c>
      <c r="E34" s="341" t="s">
        <v>178</v>
      </c>
      <c r="F34" s="526" t="s">
        <v>448</v>
      </c>
      <c r="G34" s="246">
        <v>200105300</v>
      </c>
      <c r="H34" s="283">
        <v>39075</v>
      </c>
      <c r="I34" s="389" t="s">
        <v>812</v>
      </c>
      <c r="J34" s="248" t="s">
        <v>382</v>
      </c>
      <c r="K34" s="255"/>
      <c r="L34" s="342" t="s">
        <v>33</v>
      </c>
      <c r="M34" s="448" t="s">
        <v>33</v>
      </c>
      <c r="N34" s="342" t="s">
        <v>33</v>
      </c>
      <c r="O34" s="359">
        <v>158033</v>
      </c>
      <c r="P34" s="226">
        <v>75000</v>
      </c>
      <c r="Q34" s="397">
        <f t="shared" si="1"/>
        <v>76875</v>
      </c>
      <c r="R34" s="361"/>
      <c r="S34" s="371"/>
    </row>
    <row r="35" spans="3:19" ht="15.75">
      <c r="C35" s="3" t="s">
        <v>367</v>
      </c>
      <c r="D35" s="368" t="s">
        <v>376</v>
      </c>
      <c r="E35" s="283" t="s">
        <v>14</v>
      </c>
      <c r="F35" s="368" t="s">
        <v>380</v>
      </c>
      <c r="G35" s="246">
        <v>200301000</v>
      </c>
      <c r="H35" s="283">
        <v>41894</v>
      </c>
      <c r="I35" s="342" t="s">
        <v>33</v>
      </c>
      <c r="J35" s="342" t="s">
        <v>33</v>
      </c>
      <c r="K35" s="255"/>
      <c r="L35" s="342" t="s">
        <v>33</v>
      </c>
      <c r="M35" s="448" t="s">
        <v>33</v>
      </c>
      <c r="N35" s="342" t="s">
        <v>33</v>
      </c>
      <c r="O35" s="219">
        <v>264161</v>
      </c>
      <c r="P35" s="226">
        <v>264161</v>
      </c>
      <c r="Q35" s="397">
        <f t="shared" si="1"/>
        <v>270765.025</v>
      </c>
      <c r="R35" s="349"/>
      <c r="S35" s="529"/>
    </row>
    <row r="36" spans="3:19" ht="15.75">
      <c r="C36" s="3" t="s">
        <v>367</v>
      </c>
      <c r="D36" s="368" t="s">
        <v>376</v>
      </c>
      <c r="E36" s="283" t="s">
        <v>379</v>
      </c>
      <c r="F36" s="368" t="s">
        <v>380</v>
      </c>
      <c r="G36" s="246">
        <v>200301000</v>
      </c>
      <c r="H36" s="283">
        <v>42557</v>
      </c>
      <c r="I36" s="342" t="s">
        <v>33</v>
      </c>
      <c r="J36" s="342" t="s">
        <v>33</v>
      </c>
      <c r="K36" s="255"/>
      <c r="L36" s="342" t="s">
        <v>33</v>
      </c>
      <c r="M36" s="448" t="s">
        <v>33</v>
      </c>
      <c r="N36" s="342" t="s">
        <v>33</v>
      </c>
      <c r="O36" s="219">
        <v>84660</v>
      </c>
      <c r="P36" s="226">
        <v>0</v>
      </c>
      <c r="Q36" s="397">
        <f t="shared" si="1"/>
        <v>0</v>
      </c>
      <c r="R36" s="349"/>
      <c r="S36" s="529"/>
    </row>
    <row r="37" spans="3:19" ht="15.75">
      <c r="C37" s="3" t="s">
        <v>367</v>
      </c>
      <c r="D37" s="368" t="s">
        <v>376</v>
      </c>
      <c r="E37" s="283" t="s">
        <v>381</v>
      </c>
      <c r="F37" s="368" t="s">
        <v>380</v>
      </c>
      <c r="G37" s="246">
        <v>200301000</v>
      </c>
      <c r="H37" s="283">
        <v>38924</v>
      </c>
      <c r="I37" s="342" t="s">
        <v>33</v>
      </c>
      <c r="J37" s="342" t="s">
        <v>33</v>
      </c>
      <c r="K37" s="255"/>
      <c r="L37" s="342" t="s">
        <v>33</v>
      </c>
      <c r="M37" s="448" t="s">
        <v>33</v>
      </c>
      <c r="N37" s="342" t="s">
        <v>33</v>
      </c>
      <c r="O37" s="219">
        <v>98180</v>
      </c>
      <c r="P37" s="226">
        <v>0</v>
      </c>
      <c r="Q37" s="397">
        <f t="shared" si="1"/>
        <v>0</v>
      </c>
      <c r="R37" s="349"/>
      <c r="S37" s="529"/>
    </row>
    <row r="38" spans="3:19" ht="15.75">
      <c r="C38" s="3" t="s">
        <v>367</v>
      </c>
      <c r="D38" s="368" t="s">
        <v>376</v>
      </c>
      <c r="E38" s="283" t="s">
        <v>175</v>
      </c>
      <c r="F38" s="368" t="s">
        <v>380</v>
      </c>
      <c r="G38" s="246">
        <v>200301000</v>
      </c>
      <c r="H38" s="283">
        <v>39112</v>
      </c>
      <c r="I38" s="763" t="s">
        <v>33</v>
      </c>
      <c r="J38" s="342" t="s">
        <v>33</v>
      </c>
      <c r="K38" s="255"/>
      <c r="L38" s="342" t="s">
        <v>33</v>
      </c>
      <c r="M38" s="448" t="s">
        <v>33</v>
      </c>
      <c r="N38" s="342" t="s">
        <v>33</v>
      </c>
      <c r="O38" s="219">
        <v>158999</v>
      </c>
      <c r="P38" s="226">
        <v>0</v>
      </c>
      <c r="Q38" s="397">
        <f t="shared" si="1"/>
        <v>0</v>
      </c>
      <c r="R38" s="349"/>
      <c r="S38" s="529"/>
    </row>
    <row r="39" spans="3:19" ht="15.75">
      <c r="C39" s="3"/>
      <c r="D39" s="368"/>
      <c r="E39" s="283" t="s">
        <v>377</v>
      </c>
      <c r="F39" s="537" t="s">
        <v>452</v>
      </c>
      <c r="G39" s="559">
        <v>200301300</v>
      </c>
      <c r="H39" s="559">
        <v>41895</v>
      </c>
      <c r="I39" s="448" t="s">
        <v>33</v>
      </c>
      <c r="J39" s="448" t="s">
        <v>33</v>
      </c>
      <c r="K39" s="3"/>
      <c r="L39" s="448" t="s">
        <v>33</v>
      </c>
      <c r="M39" s="448" t="s">
        <v>33</v>
      </c>
      <c r="N39" s="448" t="s">
        <v>33</v>
      </c>
      <c r="O39" s="219">
        <v>338000</v>
      </c>
      <c r="P39" s="226">
        <v>0</v>
      </c>
      <c r="Q39" s="397">
        <f t="shared" si="1"/>
        <v>0</v>
      </c>
      <c r="R39" s="349"/>
      <c r="S39" s="529"/>
    </row>
    <row r="40" spans="3:19" ht="15.75">
      <c r="C40" s="3" t="s">
        <v>367</v>
      </c>
      <c r="D40" s="368" t="s">
        <v>376</v>
      </c>
      <c r="E40" s="283" t="s">
        <v>377</v>
      </c>
      <c r="F40" s="368" t="s">
        <v>378</v>
      </c>
      <c r="G40" s="246">
        <v>200301300</v>
      </c>
      <c r="H40" s="283">
        <v>41895</v>
      </c>
      <c r="I40" s="762">
        <v>56.3</v>
      </c>
      <c r="J40" s="342" t="s">
        <v>33</v>
      </c>
      <c r="K40" s="255"/>
      <c r="L40" s="342" t="s">
        <v>33</v>
      </c>
      <c r="M40" s="448" t="s">
        <v>33</v>
      </c>
      <c r="N40" s="342" t="s">
        <v>33</v>
      </c>
      <c r="O40" s="219">
        <v>338000</v>
      </c>
      <c r="P40" s="446">
        <v>0</v>
      </c>
      <c r="Q40" s="397">
        <f t="shared" si="1"/>
        <v>0</v>
      </c>
      <c r="R40" s="349"/>
      <c r="S40" s="529"/>
    </row>
    <row r="41" spans="3:19" ht="15.75">
      <c r="C41" s="3" t="s">
        <v>367</v>
      </c>
      <c r="D41" s="368" t="s">
        <v>309</v>
      </c>
      <c r="E41" s="370" t="s">
        <v>396</v>
      </c>
      <c r="F41" s="368" t="s">
        <v>397</v>
      </c>
      <c r="G41" s="246">
        <v>200305400</v>
      </c>
      <c r="H41" s="283">
        <v>39163</v>
      </c>
      <c r="I41" s="342" t="s">
        <v>33</v>
      </c>
      <c r="J41" s="342" t="s">
        <v>33</v>
      </c>
      <c r="K41" s="255"/>
      <c r="L41" s="342" t="s">
        <v>33</v>
      </c>
      <c r="M41" s="389" t="s">
        <v>382</v>
      </c>
      <c r="N41" s="342" t="s">
        <v>33</v>
      </c>
      <c r="O41" s="219">
        <v>235177</v>
      </c>
      <c r="P41" s="226">
        <v>235177</v>
      </c>
      <c r="Q41" s="397">
        <f t="shared" si="1"/>
        <v>241056.425</v>
      </c>
      <c r="R41" s="349"/>
      <c r="S41" s="529"/>
    </row>
    <row r="42" spans="3:19" ht="15.75">
      <c r="C42" s="3" t="s">
        <v>367</v>
      </c>
      <c r="D42" s="314" t="s">
        <v>398</v>
      </c>
      <c r="E42" s="370" t="s">
        <v>40</v>
      </c>
      <c r="F42" s="368" t="s">
        <v>672</v>
      </c>
      <c r="G42" s="358">
        <v>200306300</v>
      </c>
      <c r="H42" s="370">
        <v>40846</v>
      </c>
      <c r="I42" s="389" t="s">
        <v>819</v>
      </c>
      <c r="J42" s="389" t="s">
        <v>382</v>
      </c>
      <c r="K42" s="488"/>
      <c r="L42" s="342" t="s">
        <v>33</v>
      </c>
      <c r="M42" s="448" t="s">
        <v>33</v>
      </c>
      <c r="N42" s="342" t="s">
        <v>33</v>
      </c>
      <c r="O42" s="440">
        <v>469840</v>
      </c>
      <c r="P42" s="226">
        <v>469840</v>
      </c>
      <c r="Q42" s="397">
        <f t="shared" si="1"/>
        <v>481586</v>
      </c>
      <c r="R42" s="349"/>
      <c r="S42" s="529"/>
    </row>
    <row r="43" spans="3:19" ht="91.5" customHeight="1">
      <c r="C43" s="452" t="s">
        <v>367</v>
      </c>
      <c r="D43" s="560" t="s">
        <v>780</v>
      </c>
      <c r="E43" s="502" t="s">
        <v>781</v>
      </c>
      <c r="F43" s="524" t="s">
        <v>779</v>
      </c>
      <c r="G43" s="765">
        <v>200400200</v>
      </c>
      <c r="H43" s="447" t="s">
        <v>747</v>
      </c>
      <c r="I43" s="448" t="s">
        <v>33</v>
      </c>
      <c r="J43" s="342"/>
      <c r="K43" s="255"/>
      <c r="L43" s="448" t="s">
        <v>33</v>
      </c>
      <c r="M43" s="448" t="s">
        <v>33</v>
      </c>
      <c r="N43" s="448" t="s">
        <v>33</v>
      </c>
      <c r="O43" s="440"/>
      <c r="P43" s="351"/>
      <c r="Q43" s="351"/>
      <c r="R43" s="349"/>
      <c r="S43" s="530">
        <v>500000</v>
      </c>
    </row>
    <row r="44" spans="3:19" ht="33" customHeight="1">
      <c r="C44" s="3" t="s">
        <v>367</v>
      </c>
      <c r="D44" s="368" t="s">
        <v>371</v>
      </c>
      <c r="E44" s="370" t="s">
        <v>141</v>
      </c>
      <c r="F44" s="368" t="s">
        <v>368</v>
      </c>
      <c r="G44" s="358">
        <v>200707700</v>
      </c>
      <c r="H44" s="370">
        <v>33564</v>
      </c>
      <c r="I44" s="342" t="s">
        <v>33</v>
      </c>
      <c r="J44" s="342" t="s">
        <v>33</v>
      </c>
      <c r="K44" s="255"/>
      <c r="L44" s="342" t="s">
        <v>33</v>
      </c>
      <c r="M44" s="448" t="s">
        <v>33</v>
      </c>
      <c r="N44" s="342" t="s">
        <v>33</v>
      </c>
      <c r="O44" s="440">
        <v>2278500</v>
      </c>
      <c r="P44" s="226">
        <v>49000</v>
      </c>
      <c r="Q44" s="397">
        <f>P44+P44*0.025</f>
        <v>50225</v>
      </c>
      <c r="R44" s="349"/>
      <c r="S44" s="529"/>
    </row>
    <row r="45" spans="3:19" ht="31.5" customHeight="1">
      <c r="C45" s="3"/>
      <c r="D45" s="368"/>
      <c r="E45" s="1" t="s">
        <v>567</v>
      </c>
      <c r="F45" s="537" t="s">
        <v>419</v>
      </c>
      <c r="G45" s="559">
        <v>200845800</v>
      </c>
      <c r="H45" s="559">
        <v>41804</v>
      </c>
      <c r="I45" s="675" t="s">
        <v>790</v>
      </c>
      <c r="J45" s="448" t="s">
        <v>33</v>
      </c>
      <c r="K45" s="3"/>
      <c r="L45" s="462" t="s">
        <v>382</v>
      </c>
      <c r="M45" s="448" t="s">
        <v>33</v>
      </c>
      <c r="N45" s="448" t="s">
        <v>33</v>
      </c>
      <c r="O45" s="440">
        <v>675961</v>
      </c>
      <c r="P45" s="226">
        <v>0</v>
      </c>
      <c r="Q45" s="397">
        <f>P45+P45*0.025</f>
        <v>0</v>
      </c>
      <c r="R45" s="349"/>
      <c r="S45" s="529"/>
    </row>
    <row r="46" spans="3:19" ht="181.5" customHeight="1">
      <c r="C46" s="452" t="s">
        <v>367</v>
      </c>
      <c r="D46" s="558" t="s">
        <v>915</v>
      </c>
      <c r="E46" s="451" t="s">
        <v>26</v>
      </c>
      <c r="F46" s="525" t="s">
        <v>888</v>
      </c>
      <c r="G46" s="765">
        <v>200871000</v>
      </c>
      <c r="H46" s="447" t="s">
        <v>747</v>
      </c>
      <c r="I46" s="448" t="s">
        <v>33</v>
      </c>
      <c r="J46" s="389" t="s">
        <v>382</v>
      </c>
      <c r="K46" s="255"/>
      <c r="L46" s="448" t="s">
        <v>33</v>
      </c>
      <c r="M46" s="448" t="s">
        <v>33</v>
      </c>
      <c r="N46" s="448" t="s">
        <v>33</v>
      </c>
      <c r="O46" s="440"/>
      <c r="P46" s="351"/>
      <c r="Q46" s="351"/>
      <c r="R46" s="349"/>
      <c r="S46" s="530">
        <v>1100000</v>
      </c>
    </row>
    <row r="47" spans="3:19" ht="48" customHeight="1">
      <c r="C47" s="452" t="s">
        <v>367</v>
      </c>
      <c r="D47" s="451" t="s">
        <v>922</v>
      </c>
      <c r="E47" s="491" t="s">
        <v>85</v>
      </c>
      <c r="F47" s="376" t="s">
        <v>770</v>
      </c>
      <c r="G47" s="492" t="s">
        <v>743</v>
      </c>
      <c r="H47" s="492" t="s">
        <v>743</v>
      </c>
      <c r="I47" s="448" t="s">
        <v>33</v>
      </c>
      <c r="J47" s="389" t="s">
        <v>382</v>
      </c>
      <c r="K47" s="255"/>
      <c r="L47" s="448" t="s">
        <v>33</v>
      </c>
      <c r="M47" s="448" t="s">
        <v>33</v>
      </c>
      <c r="N47" s="448" t="s">
        <v>33</v>
      </c>
      <c r="O47" s="440"/>
      <c r="P47" s="351"/>
      <c r="Q47" s="351"/>
      <c r="R47" s="349"/>
      <c r="S47" s="529">
        <v>319000</v>
      </c>
    </row>
    <row r="48" spans="3:19" ht="64.5" customHeight="1">
      <c r="C48" s="452" t="s">
        <v>367</v>
      </c>
      <c r="D48" s="451" t="s">
        <v>923</v>
      </c>
      <c r="E48" s="491" t="s">
        <v>85</v>
      </c>
      <c r="F48" s="376" t="s">
        <v>769</v>
      </c>
      <c r="G48" s="492" t="s">
        <v>743</v>
      </c>
      <c r="H48" s="492" t="s">
        <v>743</v>
      </c>
      <c r="I48" s="448" t="s">
        <v>33</v>
      </c>
      <c r="J48" s="389" t="s">
        <v>382</v>
      </c>
      <c r="K48" s="255"/>
      <c r="L48" s="448" t="s">
        <v>33</v>
      </c>
      <c r="M48" s="448" t="s">
        <v>33</v>
      </c>
      <c r="N48" s="448" t="s">
        <v>33</v>
      </c>
      <c r="O48" s="440"/>
      <c r="P48" s="351"/>
      <c r="Q48" s="351"/>
      <c r="R48" s="349"/>
      <c r="S48" s="529">
        <v>156000</v>
      </c>
    </row>
    <row r="49" spans="3:19" ht="61.5" customHeight="1">
      <c r="C49" s="452" t="s">
        <v>367</v>
      </c>
      <c r="D49" s="451" t="s">
        <v>924</v>
      </c>
      <c r="E49" s="491" t="s">
        <v>85</v>
      </c>
      <c r="F49" s="336" t="s">
        <v>771</v>
      </c>
      <c r="G49" s="492" t="s">
        <v>743</v>
      </c>
      <c r="H49" s="492" t="s">
        <v>743</v>
      </c>
      <c r="I49" s="448" t="s">
        <v>33</v>
      </c>
      <c r="J49" s="342"/>
      <c r="K49" s="255"/>
      <c r="L49" s="448" t="s">
        <v>33</v>
      </c>
      <c r="M49" s="448" t="s">
        <v>33</v>
      </c>
      <c r="N49" s="448" t="s">
        <v>33</v>
      </c>
      <c r="O49" s="440"/>
      <c r="P49" s="351"/>
      <c r="Q49" s="351"/>
      <c r="R49" s="349"/>
      <c r="S49" s="529"/>
    </row>
    <row r="50" spans="3:19" ht="39.75" customHeight="1">
      <c r="C50" s="452" t="s">
        <v>367</v>
      </c>
      <c r="D50" s="451" t="s">
        <v>925</v>
      </c>
      <c r="E50" s="491" t="s">
        <v>85</v>
      </c>
      <c r="F50" s="372" t="s">
        <v>784</v>
      </c>
      <c r="G50" s="492" t="s">
        <v>743</v>
      </c>
      <c r="H50" s="492" t="s">
        <v>743</v>
      </c>
      <c r="I50" s="448" t="s">
        <v>33</v>
      </c>
      <c r="J50" s="342"/>
      <c r="K50" s="255"/>
      <c r="L50" s="448" t="s">
        <v>33</v>
      </c>
      <c r="M50" s="448" t="s">
        <v>33</v>
      </c>
      <c r="N50" s="448" t="s">
        <v>33</v>
      </c>
      <c r="O50" s="440"/>
      <c r="P50" s="351"/>
      <c r="Q50" s="351"/>
      <c r="R50" s="349"/>
      <c r="S50" s="529">
        <v>80000</v>
      </c>
    </row>
    <row r="51" spans="3:19" ht="52.5" customHeight="1">
      <c r="C51" s="452" t="s">
        <v>367</v>
      </c>
      <c r="D51" s="451" t="s">
        <v>926</v>
      </c>
      <c r="E51" s="491" t="s">
        <v>85</v>
      </c>
      <c r="F51" s="374" t="s">
        <v>885</v>
      </c>
      <c r="G51" s="492" t="s">
        <v>743</v>
      </c>
      <c r="H51" s="492" t="s">
        <v>743</v>
      </c>
      <c r="I51" s="448" t="s">
        <v>33</v>
      </c>
      <c r="J51" s="389" t="s">
        <v>382</v>
      </c>
      <c r="K51" s="255"/>
      <c r="L51" s="448" t="s">
        <v>33</v>
      </c>
      <c r="M51" s="448" t="s">
        <v>33</v>
      </c>
      <c r="N51" s="448" t="s">
        <v>33</v>
      </c>
      <c r="O51" s="440"/>
      <c r="P51" s="351"/>
      <c r="Q51" s="351"/>
      <c r="R51" s="349"/>
      <c r="S51" s="529">
        <v>100000</v>
      </c>
    </row>
    <row r="52" spans="3:19" ht="50.25" customHeight="1">
      <c r="C52" s="452" t="s">
        <v>367</v>
      </c>
      <c r="D52" s="451" t="s">
        <v>927</v>
      </c>
      <c r="E52" s="491" t="s">
        <v>85</v>
      </c>
      <c r="F52" s="336" t="s">
        <v>772</v>
      </c>
      <c r="G52" s="492" t="s">
        <v>743</v>
      </c>
      <c r="H52" s="492" t="s">
        <v>743</v>
      </c>
      <c r="I52" s="448" t="s">
        <v>33</v>
      </c>
      <c r="J52" s="342"/>
      <c r="K52" s="255"/>
      <c r="L52" s="448" t="s">
        <v>33</v>
      </c>
      <c r="M52" s="448" t="s">
        <v>33</v>
      </c>
      <c r="N52" s="448" t="s">
        <v>33</v>
      </c>
      <c r="O52" s="440"/>
      <c r="P52" s="351"/>
      <c r="Q52" s="351"/>
      <c r="R52" s="349"/>
      <c r="S52" s="529">
        <v>60000</v>
      </c>
    </row>
    <row r="53" spans="3:19" ht="53.25" customHeight="1">
      <c r="C53" s="452" t="s">
        <v>367</v>
      </c>
      <c r="D53" s="750" t="s">
        <v>928</v>
      </c>
      <c r="E53" s="491" t="s">
        <v>85</v>
      </c>
      <c r="F53" s="336" t="s">
        <v>773</v>
      </c>
      <c r="G53" s="492" t="s">
        <v>743</v>
      </c>
      <c r="H53" s="492" t="s">
        <v>743</v>
      </c>
      <c r="I53" s="448" t="s">
        <v>33</v>
      </c>
      <c r="J53" s="389" t="s">
        <v>382</v>
      </c>
      <c r="K53" s="255"/>
      <c r="L53" s="448" t="s">
        <v>33</v>
      </c>
      <c r="M53" s="448" t="s">
        <v>33</v>
      </c>
      <c r="N53" s="448" t="s">
        <v>33</v>
      </c>
      <c r="O53" s="440"/>
      <c r="P53" s="351"/>
      <c r="Q53" s="351"/>
      <c r="R53" s="349"/>
      <c r="S53" s="529">
        <v>100000</v>
      </c>
    </row>
    <row r="54" spans="3:19" ht="65.25" customHeight="1">
      <c r="C54" s="452" t="s">
        <v>367</v>
      </c>
      <c r="D54" s="451" t="s">
        <v>929</v>
      </c>
      <c r="E54" s="491" t="s">
        <v>85</v>
      </c>
      <c r="F54" s="507" t="s">
        <v>782</v>
      </c>
      <c r="G54" s="492" t="s">
        <v>743</v>
      </c>
      <c r="H54" s="492" t="s">
        <v>743</v>
      </c>
      <c r="I54" s="448" t="s">
        <v>33</v>
      </c>
      <c r="J54" s="389" t="s">
        <v>382</v>
      </c>
      <c r="K54" s="255"/>
      <c r="L54" s="448" t="s">
        <v>33</v>
      </c>
      <c r="M54" s="448" t="s">
        <v>33</v>
      </c>
      <c r="N54" s="448" t="s">
        <v>33</v>
      </c>
      <c r="O54" s="440"/>
      <c r="P54" s="351"/>
      <c r="Q54" s="351"/>
      <c r="R54" s="349"/>
      <c r="S54" s="529">
        <v>60000</v>
      </c>
    </row>
    <row r="55" spans="3:19" ht="42" customHeight="1">
      <c r="C55" s="452" t="s">
        <v>367</v>
      </c>
      <c r="D55" s="451" t="s">
        <v>930</v>
      </c>
      <c r="E55" s="491" t="s">
        <v>85</v>
      </c>
      <c r="F55" s="507" t="s">
        <v>783</v>
      </c>
      <c r="G55" s="755" t="s">
        <v>743</v>
      </c>
      <c r="H55" s="492" t="s">
        <v>743</v>
      </c>
      <c r="I55" s="448" t="s">
        <v>33</v>
      </c>
      <c r="J55" s="342"/>
      <c r="K55" s="255"/>
      <c r="L55" s="448" t="s">
        <v>33</v>
      </c>
      <c r="M55" s="448" t="s">
        <v>33</v>
      </c>
      <c r="N55" s="448" t="s">
        <v>33</v>
      </c>
      <c r="O55" s="440"/>
      <c r="P55" s="351"/>
      <c r="Q55" s="351"/>
      <c r="R55" s="349"/>
      <c r="S55" s="529">
        <v>50000</v>
      </c>
    </row>
    <row r="56" spans="3:19" ht="107.25" customHeight="1">
      <c r="C56" s="452" t="s">
        <v>367</v>
      </c>
      <c r="D56" s="451" t="s">
        <v>931</v>
      </c>
      <c r="E56" s="491" t="s">
        <v>85</v>
      </c>
      <c r="F56" s="375" t="s">
        <v>774</v>
      </c>
      <c r="G56" s="492" t="s">
        <v>743</v>
      </c>
      <c r="H56" s="492" t="s">
        <v>743</v>
      </c>
      <c r="I56" s="448" t="s">
        <v>33</v>
      </c>
      <c r="J56" s="389" t="s">
        <v>382</v>
      </c>
      <c r="K56" s="255"/>
      <c r="L56" s="448" t="s">
        <v>33</v>
      </c>
      <c r="M56" s="448" t="s">
        <v>33</v>
      </c>
      <c r="N56" s="448" t="s">
        <v>33</v>
      </c>
      <c r="O56" s="440"/>
      <c r="P56" s="351"/>
      <c r="Q56" s="351"/>
      <c r="R56" s="349"/>
      <c r="S56" s="529">
        <v>50000</v>
      </c>
    </row>
    <row r="57" spans="3:19" ht="55.5" customHeight="1">
      <c r="C57" s="452" t="s">
        <v>367</v>
      </c>
      <c r="D57" s="750" t="s">
        <v>932</v>
      </c>
      <c r="E57" s="491" t="s">
        <v>85</v>
      </c>
      <c r="F57" s="374" t="s">
        <v>886</v>
      </c>
      <c r="G57" s="492" t="s">
        <v>743</v>
      </c>
      <c r="H57" s="492" t="s">
        <v>743</v>
      </c>
      <c r="I57" s="448" t="s">
        <v>33</v>
      </c>
      <c r="J57" s="389" t="s">
        <v>382</v>
      </c>
      <c r="K57" s="255"/>
      <c r="L57" s="448" t="s">
        <v>33</v>
      </c>
      <c r="M57" s="448" t="s">
        <v>33</v>
      </c>
      <c r="N57" s="448" t="s">
        <v>33</v>
      </c>
      <c r="O57" s="440"/>
      <c r="P57" s="351"/>
      <c r="Q57" s="351"/>
      <c r="R57" s="349"/>
      <c r="S57" s="529">
        <v>324000</v>
      </c>
    </row>
    <row r="58" spans="3:19" ht="132">
      <c r="C58" s="3"/>
      <c r="D58" s="768" t="s">
        <v>917</v>
      </c>
      <c r="E58" s="491" t="s">
        <v>26</v>
      </c>
      <c r="F58" s="524" t="s">
        <v>890</v>
      </c>
      <c r="G58" s="492" t="s">
        <v>743</v>
      </c>
      <c r="H58" s="492" t="s">
        <v>743</v>
      </c>
      <c r="I58" s="448" t="s">
        <v>33</v>
      </c>
      <c r="J58" s="453" t="s">
        <v>382</v>
      </c>
      <c r="K58" s="255"/>
      <c r="L58" s="448" t="s">
        <v>33</v>
      </c>
      <c r="M58" s="448" t="s">
        <v>33</v>
      </c>
      <c r="N58" s="448" t="s">
        <v>33</v>
      </c>
      <c r="O58" s="440"/>
      <c r="P58" s="351"/>
      <c r="Q58" s="351"/>
      <c r="R58" s="349"/>
      <c r="S58" s="530">
        <v>661000</v>
      </c>
    </row>
    <row r="59" spans="3:19" ht="121.5" customHeight="1">
      <c r="C59" s="452" t="s">
        <v>367</v>
      </c>
      <c r="D59" s="751" t="s">
        <v>1057</v>
      </c>
      <c r="E59" s="491" t="s">
        <v>26</v>
      </c>
      <c r="F59" s="525" t="s">
        <v>891</v>
      </c>
      <c r="G59" s="492" t="s">
        <v>743</v>
      </c>
      <c r="H59" s="492" t="s">
        <v>743</v>
      </c>
      <c r="I59" s="448" t="s">
        <v>33</v>
      </c>
      <c r="J59" s="453" t="s">
        <v>382</v>
      </c>
      <c r="K59" s="255"/>
      <c r="L59" s="448" t="s">
        <v>33</v>
      </c>
      <c r="M59" s="448" t="s">
        <v>33</v>
      </c>
      <c r="N59" s="448" t="s">
        <v>33</v>
      </c>
      <c r="O59" s="440"/>
      <c r="P59" s="351"/>
      <c r="Q59" s="351"/>
      <c r="R59" s="349"/>
      <c r="S59" s="530">
        <v>180000</v>
      </c>
    </row>
    <row r="60" spans="3:19" ht="59.25" customHeight="1">
      <c r="C60" s="452" t="s">
        <v>367</v>
      </c>
      <c r="D60" s="558" t="s">
        <v>919</v>
      </c>
      <c r="E60" s="451" t="s">
        <v>26</v>
      </c>
      <c r="F60" s="336" t="s">
        <v>893</v>
      </c>
      <c r="G60" s="492" t="s">
        <v>743</v>
      </c>
      <c r="H60" s="492" t="s">
        <v>743</v>
      </c>
      <c r="I60" s="448" t="s">
        <v>33</v>
      </c>
      <c r="J60" s="448" t="s">
        <v>33</v>
      </c>
      <c r="K60" s="255"/>
      <c r="L60" s="448" t="s">
        <v>33</v>
      </c>
      <c r="M60" s="448" t="s">
        <v>33</v>
      </c>
      <c r="N60" s="448" t="s">
        <v>33</v>
      </c>
      <c r="O60" s="440"/>
      <c r="P60" s="351"/>
      <c r="Q60" s="351"/>
      <c r="R60" s="349"/>
      <c r="S60" s="531">
        <v>80000</v>
      </c>
    </row>
    <row r="61" spans="3:19" ht="76.5" customHeight="1">
      <c r="C61" s="452" t="s">
        <v>367</v>
      </c>
      <c r="D61" s="558" t="s">
        <v>920</v>
      </c>
      <c r="E61" s="451" t="s">
        <v>26</v>
      </c>
      <c r="F61" s="524" t="s">
        <v>894</v>
      </c>
      <c r="G61" s="492" t="s">
        <v>743</v>
      </c>
      <c r="H61" s="492" t="s">
        <v>743</v>
      </c>
      <c r="I61" s="448" t="s">
        <v>33</v>
      </c>
      <c r="J61" s="453" t="s">
        <v>382</v>
      </c>
      <c r="K61" s="255"/>
      <c r="L61" s="448" t="s">
        <v>33</v>
      </c>
      <c r="M61" s="448" t="s">
        <v>33</v>
      </c>
      <c r="N61" s="448" t="s">
        <v>33</v>
      </c>
      <c r="O61" s="440"/>
      <c r="P61" s="351"/>
      <c r="Q61" s="351"/>
      <c r="R61" s="349"/>
      <c r="S61" s="530">
        <v>150000</v>
      </c>
    </row>
    <row r="62" spans="3:19" ht="120.75">
      <c r="C62" s="452" t="s">
        <v>367</v>
      </c>
      <c r="D62" s="558" t="s">
        <v>921</v>
      </c>
      <c r="E62" s="451" t="s">
        <v>26</v>
      </c>
      <c r="F62" s="336" t="s">
        <v>895</v>
      </c>
      <c r="G62" s="492" t="s">
        <v>743</v>
      </c>
      <c r="H62" s="492" t="s">
        <v>743</v>
      </c>
      <c r="I62" s="448" t="s">
        <v>33</v>
      </c>
      <c r="J62" s="453" t="s">
        <v>382</v>
      </c>
      <c r="K62" s="255"/>
      <c r="L62" s="448" t="s">
        <v>33</v>
      </c>
      <c r="M62" s="448" t="s">
        <v>33</v>
      </c>
      <c r="N62" s="448" t="s">
        <v>33</v>
      </c>
      <c r="O62" s="440"/>
      <c r="P62" s="351"/>
      <c r="Q62" s="351"/>
      <c r="R62" s="349"/>
      <c r="S62" s="531">
        <v>200000</v>
      </c>
    </row>
    <row r="63" spans="3:19" ht="122.25" customHeight="1">
      <c r="C63" s="452" t="s">
        <v>367</v>
      </c>
      <c r="D63" s="558" t="s">
        <v>1018</v>
      </c>
      <c r="E63" s="451" t="s">
        <v>26</v>
      </c>
      <c r="F63" s="336" t="s">
        <v>896</v>
      </c>
      <c r="G63" s="492" t="s">
        <v>743</v>
      </c>
      <c r="H63" s="492" t="s">
        <v>743</v>
      </c>
      <c r="I63" s="448" t="s">
        <v>33</v>
      </c>
      <c r="J63" s="453" t="s">
        <v>382</v>
      </c>
      <c r="K63" s="255"/>
      <c r="L63" s="448" t="s">
        <v>33</v>
      </c>
      <c r="M63" s="448" t="s">
        <v>33</v>
      </c>
      <c r="N63" s="448" t="s">
        <v>33</v>
      </c>
      <c r="O63" s="440"/>
      <c r="P63" s="351"/>
      <c r="Q63" s="351"/>
      <c r="R63" s="349"/>
      <c r="S63" s="531">
        <v>80000</v>
      </c>
    </row>
    <row r="64" spans="3:19" ht="15.75">
      <c r="C64" s="3"/>
      <c r="D64" s="520"/>
      <c r="E64" s="29"/>
      <c r="F64" s="521"/>
      <c r="G64" s="355"/>
      <c r="H64" s="360"/>
      <c r="I64" s="342"/>
      <c r="J64" s="342"/>
      <c r="K64" s="255"/>
      <c r="L64" s="342"/>
      <c r="M64" s="342"/>
      <c r="N64" s="342"/>
      <c r="O64" s="440"/>
      <c r="P64" s="351"/>
      <c r="Q64" s="351"/>
      <c r="R64" s="349"/>
      <c r="S64" s="532"/>
    </row>
    <row r="65" spans="3:19" ht="15.75">
      <c r="C65" s="3"/>
      <c r="D65" s="522"/>
      <c r="E65" s="29"/>
      <c r="F65" s="523"/>
      <c r="G65" s="358"/>
      <c r="H65" s="370"/>
      <c r="I65" s="342"/>
      <c r="J65" s="342"/>
      <c r="K65" s="255"/>
      <c r="L65" s="342"/>
      <c r="M65" s="342"/>
      <c r="N65" s="342"/>
      <c r="O65" s="440"/>
      <c r="P65" s="351"/>
      <c r="Q65" s="351"/>
      <c r="R65" s="349"/>
      <c r="S65" s="529"/>
    </row>
    <row r="66" spans="3:19" ht="15.75">
      <c r="C66" s="3"/>
      <c r="D66" s="522"/>
      <c r="E66" s="29"/>
      <c r="F66" s="523"/>
      <c r="G66" s="358"/>
      <c r="H66" s="370"/>
      <c r="I66" s="342"/>
      <c r="J66" s="342"/>
      <c r="K66" s="255"/>
      <c r="L66" s="342"/>
      <c r="M66" s="342"/>
      <c r="N66" s="342"/>
      <c r="O66" s="440"/>
      <c r="P66" s="351"/>
      <c r="Q66" s="351"/>
      <c r="R66" s="349"/>
      <c r="S66" s="529"/>
    </row>
    <row r="67" spans="3:19" ht="15.75">
      <c r="C67" s="3"/>
      <c r="D67" s="522"/>
      <c r="E67" s="29"/>
      <c r="F67" s="523"/>
      <c r="G67" s="358"/>
      <c r="H67" s="370"/>
      <c r="I67" s="342"/>
      <c r="J67" s="342"/>
      <c r="K67" s="255"/>
      <c r="L67" s="342"/>
      <c r="M67" s="342"/>
      <c r="N67" s="342"/>
      <c r="O67" s="440"/>
      <c r="P67" s="351"/>
      <c r="Q67" s="351"/>
      <c r="R67" s="349"/>
      <c r="S67" s="529"/>
    </row>
    <row r="68" spans="3:19" ht="28.5" customHeight="1">
      <c r="C68" s="3"/>
      <c r="D68" s="3"/>
      <c r="E68" s="3"/>
      <c r="F68" s="289" t="s">
        <v>685</v>
      </c>
      <c r="G68" s="29"/>
      <c r="H68" s="3"/>
      <c r="I68" s="3"/>
      <c r="J68" s="3"/>
      <c r="K68" s="29"/>
      <c r="L68" s="3"/>
      <c r="M68" s="3"/>
      <c r="N68" s="3"/>
      <c r="O68" s="371">
        <f>SUM(O5:O67)</f>
        <v>14273251</v>
      </c>
      <c r="P68" s="371">
        <f>SUM(P5:P67)</f>
        <v>7680075</v>
      </c>
      <c r="Q68" s="371">
        <f>SUM(Q5:Q67)</f>
        <v>7872076.875000001</v>
      </c>
      <c r="R68" s="371">
        <f>SUM(R5:R67)</f>
        <v>0</v>
      </c>
      <c r="S68" s="371">
        <f>SUM(S5:S67)</f>
        <v>5550000</v>
      </c>
    </row>
    <row r="69" spans="3:19" ht="11.25">
      <c r="C69" s="3"/>
      <c r="D69" s="3"/>
      <c r="E69" s="3"/>
      <c r="F69" s="3"/>
      <c r="G69" s="29"/>
      <c r="H69" s="3"/>
      <c r="I69" s="3"/>
      <c r="J69" s="3"/>
      <c r="K69" s="29"/>
      <c r="L69" s="3"/>
      <c r="M69" s="3"/>
      <c r="N69" s="3"/>
      <c r="O69" s="62"/>
      <c r="P69" s="36"/>
      <c r="Q69" s="36"/>
      <c r="R69" s="7"/>
      <c r="S69" s="62"/>
    </row>
    <row r="70" spans="3:19" ht="11.25">
      <c r="C70" s="3"/>
      <c r="D70" s="13" t="s">
        <v>681</v>
      </c>
      <c r="H70" s="3"/>
      <c r="I70" s="3"/>
      <c r="J70" s="3"/>
      <c r="K70" s="29"/>
      <c r="L70" s="3"/>
      <c r="M70" s="3"/>
      <c r="N70" s="3"/>
      <c r="O70" s="62"/>
      <c r="P70" s="36"/>
      <c r="Q70" s="36"/>
      <c r="R70" s="7"/>
      <c r="S70" s="62"/>
    </row>
    <row r="71" spans="3:19" ht="33.75">
      <c r="C71" s="3"/>
      <c r="D71" s="3"/>
      <c r="E71" s="3" t="s">
        <v>26</v>
      </c>
      <c r="F71" s="4" t="s">
        <v>687</v>
      </c>
      <c r="G71" s="29" t="s">
        <v>682</v>
      </c>
      <c r="H71" s="3"/>
      <c r="I71" s="3"/>
      <c r="J71" s="3"/>
      <c r="K71" s="29"/>
      <c r="L71" s="3"/>
      <c r="M71" s="3"/>
      <c r="N71" s="3"/>
      <c r="O71" s="62"/>
      <c r="P71" s="36"/>
      <c r="Q71" s="36"/>
      <c r="R71" s="7"/>
      <c r="S71" s="62"/>
    </row>
    <row r="72" spans="3:19" ht="33.75">
      <c r="C72" s="3"/>
      <c r="D72" s="3"/>
      <c r="E72" s="3" t="s">
        <v>85</v>
      </c>
      <c r="F72" s="4" t="s">
        <v>688</v>
      </c>
      <c r="G72" s="29" t="s">
        <v>689</v>
      </c>
      <c r="H72" s="3"/>
      <c r="I72" s="3"/>
      <c r="J72" s="3"/>
      <c r="K72" s="29"/>
      <c r="L72" s="3"/>
      <c r="M72" s="3"/>
      <c r="N72" s="3"/>
      <c r="O72" s="62"/>
      <c r="P72" s="36"/>
      <c r="Q72" s="36"/>
      <c r="R72" s="7"/>
      <c r="S72" s="62"/>
    </row>
    <row r="73" spans="3:19" ht="22.5">
      <c r="C73" s="3"/>
      <c r="D73" s="3"/>
      <c r="E73" s="3" t="s">
        <v>26</v>
      </c>
      <c r="F73" s="4" t="s">
        <v>690</v>
      </c>
      <c r="G73" s="29" t="s">
        <v>691</v>
      </c>
      <c r="H73" s="3"/>
      <c r="I73" s="3"/>
      <c r="J73" s="3"/>
      <c r="K73" s="29"/>
      <c r="L73" s="3"/>
      <c r="M73" s="3"/>
      <c r="N73" s="3"/>
      <c r="O73" s="62"/>
      <c r="P73" s="36"/>
      <c r="Q73" s="36"/>
      <c r="R73" s="7"/>
      <c r="S73" s="62"/>
    </row>
    <row r="74" spans="3:19" ht="22.5">
      <c r="C74" s="3"/>
      <c r="D74" s="3"/>
      <c r="E74" s="3" t="s">
        <v>26</v>
      </c>
      <c r="F74" s="4" t="s">
        <v>692</v>
      </c>
      <c r="G74" s="29" t="s">
        <v>693</v>
      </c>
      <c r="H74" s="3"/>
      <c r="I74" s="3"/>
      <c r="J74" s="3"/>
      <c r="K74" s="29"/>
      <c r="L74" s="3"/>
      <c r="M74" s="3"/>
      <c r="N74" s="3"/>
      <c r="O74" s="62"/>
      <c r="P74" s="36"/>
      <c r="Q74" s="36"/>
      <c r="R74" s="7"/>
      <c r="S74" s="62"/>
    </row>
    <row r="75" spans="3:19" ht="22.5">
      <c r="C75" s="3"/>
      <c r="D75" s="3"/>
      <c r="E75" s="3" t="s">
        <v>85</v>
      </c>
      <c r="F75" s="4" t="s">
        <v>694</v>
      </c>
      <c r="G75" s="29" t="s">
        <v>695</v>
      </c>
      <c r="H75" s="3"/>
      <c r="I75" s="3"/>
      <c r="J75" s="3"/>
      <c r="K75" s="29"/>
      <c r="L75" s="3"/>
      <c r="M75" s="3"/>
      <c r="N75" s="3"/>
      <c r="O75" s="62"/>
      <c r="P75" s="36"/>
      <c r="Q75" s="36"/>
      <c r="R75" s="7"/>
      <c r="S75" s="62"/>
    </row>
    <row r="76" spans="3:19" ht="11.25">
      <c r="C76" s="3"/>
      <c r="D76" s="3"/>
      <c r="E76" s="3" t="s">
        <v>699</v>
      </c>
      <c r="F76" s="3" t="s">
        <v>696</v>
      </c>
      <c r="G76" s="29" t="s">
        <v>697</v>
      </c>
      <c r="H76" s="3"/>
      <c r="I76" s="3"/>
      <c r="J76" s="3"/>
      <c r="K76" s="29"/>
      <c r="L76" s="3"/>
      <c r="M76" s="3"/>
      <c r="N76" s="3"/>
      <c r="O76" s="62">
        <v>300000</v>
      </c>
      <c r="P76" s="36"/>
      <c r="Q76" s="36"/>
      <c r="R76" s="7"/>
      <c r="S76" s="62"/>
    </row>
    <row r="77" spans="3:19" ht="15">
      <c r="C77" s="3"/>
      <c r="D77" s="4"/>
      <c r="E77" s="3" t="s">
        <v>698</v>
      </c>
      <c r="F77" s="3" t="s">
        <v>696</v>
      </c>
      <c r="G77" s="29" t="s">
        <v>14</v>
      </c>
      <c r="H77" s="3"/>
      <c r="I77" s="3"/>
      <c r="J77" s="3"/>
      <c r="K77" s="29"/>
      <c r="L77" s="3"/>
      <c r="M77" s="3"/>
      <c r="N77" s="3"/>
      <c r="O77" s="62">
        <v>180000</v>
      </c>
      <c r="P77" s="36"/>
      <c r="Q77" s="36"/>
      <c r="R77" s="7"/>
      <c r="S77" s="62"/>
    </row>
    <row r="78" spans="3:19" ht="15">
      <c r="C78" s="3"/>
      <c r="D78" s="3"/>
      <c r="E78" s="3"/>
      <c r="F78" s="13"/>
      <c r="G78" s="29"/>
      <c r="H78" s="3"/>
      <c r="I78" s="13"/>
      <c r="J78" s="13"/>
      <c r="K78" s="135"/>
      <c r="L78" s="13"/>
      <c r="M78" s="13"/>
      <c r="N78" s="13"/>
      <c r="O78" s="70"/>
      <c r="P78" s="236"/>
      <c r="Q78" s="236"/>
      <c r="R78" s="237"/>
      <c r="S78" s="529"/>
    </row>
    <row r="79" spans="3:19" ht="11.25">
      <c r="C79" s="3"/>
      <c r="D79" s="3"/>
      <c r="E79" s="3"/>
      <c r="F79" s="13"/>
      <c r="G79" s="29"/>
      <c r="H79" s="3"/>
      <c r="I79" s="13"/>
      <c r="J79" s="13"/>
      <c r="K79" s="135"/>
      <c r="L79" s="13"/>
      <c r="M79" s="13"/>
      <c r="N79" s="13"/>
      <c r="O79" s="70"/>
      <c r="P79" s="36"/>
      <c r="Q79" s="36"/>
      <c r="R79" s="7"/>
      <c r="S79" s="62"/>
    </row>
    <row r="80" spans="3:19" ht="11.25">
      <c r="C80" s="3"/>
      <c r="D80" s="3"/>
      <c r="E80" s="3"/>
      <c r="F80" s="3"/>
      <c r="G80" s="29"/>
      <c r="H80" s="3"/>
      <c r="I80" s="3"/>
      <c r="J80" s="3"/>
      <c r="K80" s="29"/>
      <c r="L80" s="3"/>
      <c r="M80" s="3"/>
      <c r="N80" s="3"/>
      <c r="O80" s="62"/>
      <c r="P80" s="36"/>
      <c r="Q80" s="36"/>
      <c r="R80" s="7"/>
      <c r="S80" s="62"/>
    </row>
    <row r="81" spans="3:19" ht="11.25">
      <c r="C81" s="3"/>
      <c r="D81" s="3"/>
      <c r="E81" s="3"/>
      <c r="F81" s="3"/>
      <c r="G81" s="29"/>
      <c r="H81" s="3"/>
      <c r="I81" s="3"/>
      <c r="J81" s="3"/>
      <c r="K81" s="29"/>
      <c r="L81" s="3"/>
      <c r="M81" s="3"/>
      <c r="N81" s="3"/>
      <c r="O81" s="62"/>
      <c r="P81" s="36"/>
      <c r="Q81" s="36"/>
      <c r="R81" s="7"/>
      <c r="S81" s="62"/>
    </row>
    <row r="82" spans="3:19" ht="11.25">
      <c r="C82" s="13"/>
      <c r="D82" s="13"/>
      <c r="E82" s="13"/>
      <c r="F82" s="38"/>
      <c r="G82" s="135"/>
      <c r="H82" s="13"/>
      <c r="I82" s="38"/>
      <c r="J82" s="38"/>
      <c r="K82" s="152"/>
      <c r="L82" s="38"/>
      <c r="M82" s="38"/>
      <c r="N82" s="38"/>
      <c r="O82" s="70"/>
      <c r="P82" s="36"/>
      <c r="Q82" s="36"/>
      <c r="R82" s="7"/>
      <c r="S82" s="62"/>
    </row>
    <row r="83" spans="3:19" ht="11.25">
      <c r="C83" s="3"/>
      <c r="D83" s="3"/>
      <c r="E83" s="3"/>
      <c r="F83" s="3"/>
      <c r="G83" s="29"/>
      <c r="H83" s="3"/>
      <c r="I83" s="3"/>
      <c r="J83" s="3"/>
      <c r="K83" s="29"/>
      <c r="L83" s="3"/>
      <c r="M83" s="3"/>
      <c r="N83" s="3"/>
      <c r="O83" s="62"/>
      <c r="P83" s="36"/>
      <c r="Q83" s="36"/>
      <c r="R83" s="7"/>
      <c r="S83" s="62"/>
    </row>
    <row r="84" spans="3:19" ht="11.25">
      <c r="C84" s="3"/>
      <c r="D84" s="3"/>
      <c r="E84" s="3"/>
      <c r="G84" s="29"/>
      <c r="H84" s="3"/>
      <c r="O84" s="70"/>
      <c r="P84" s="36"/>
      <c r="Q84" s="36"/>
      <c r="R84" s="7"/>
      <c r="S84" s="62"/>
    </row>
    <row r="85" spans="3:19" ht="11.25">
      <c r="C85" s="3"/>
      <c r="D85" s="3"/>
      <c r="E85" s="3"/>
      <c r="F85" s="3"/>
      <c r="G85" s="3"/>
      <c r="H85" s="3"/>
      <c r="I85" s="3"/>
      <c r="J85" s="3"/>
      <c r="K85" s="29"/>
      <c r="L85" s="3"/>
      <c r="M85" s="3"/>
      <c r="N85" s="3"/>
      <c r="O85" s="70"/>
      <c r="P85" s="36"/>
      <c r="Q85" s="36"/>
      <c r="R85" s="7"/>
      <c r="S85" s="62"/>
    </row>
    <row r="86" spans="5:19" ht="11.25">
      <c r="E86" s="3"/>
      <c r="F86" s="3"/>
      <c r="I86" s="3"/>
      <c r="J86" s="3"/>
      <c r="K86" s="29"/>
      <c r="L86" s="3"/>
      <c r="M86" s="3"/>
      <c r="N86" s="3"/>
      <c r="O86" s="70"/>
      <c r="P86" s="36"/>
      <c r="Q86" s="36"/>
      <c r="R86" s="7"/>
      <c r="S86" s="62"/>
    </row>
    <row r="87" spans="5:15" ht="11.25">
      <c r="E87" s="3"/>
      <c r="F87" s="3"/>
      <c r="I87" s="3"/>
      <c r="J87" s="3"/>
      <c r="K87" s="29"/>
      <c r="L87" s="3"/>
      <c r="M87" s="3"/>
      <c r="N87" s="3"/>
      <c r="O87" s="70"/>
    </row>
  </sheetData>
  <sheetProtection/>
  <mergeCells count="4">
    <mergeCell ref="I2:N2"/>
    <mergeCell ref="C2:F2"/>
    <mergeCell ref="O2:P2"/>
    <mergeCell ref="G2:H2"/>
  </mergeCells>
  <printOptions gridLines="1"/>
  <pageMargins left="0.7" right="0.7" top="0.75" bottom="0.75" header="0.3" footer="0.3"/>
  <pageSetup horizontalDpi="600" verticalDpi="600" orientation="landscape" paperSize="17" scale="70" r:id="rId1"/>
</worksheet>
</file>

<file path=xl/worksheets/sheet8.xml><?xml version="1.0" encoding="utf-8"?>
<worksheet xmlns="http://schemas.openxmlformats.org/spreadsheetml/2006/main" xmlns:r="http://schemas.openxmlformats.org/officeDocument/2006/relationships">
  <dimension ref="C2:V52"/>
  <sheetViews>
    <sheetView zoomScale="75" zoomScaleNormal="75" zoomScalePageLayoutView="0" workbookViewId="0" topLeftCell="C10">
      <selection activeCell="F15" sqref="F15"/>
    </sheetView>
  </sheetViews>
  <sheetFormatPr defaultColWidth="9.140625" defaultRowHeight="15"/>
  <cols>
    <col min="3" max="3" width="19.28125" style="0" customWidth="1"/>
    <col min="4" max="4" width="27.57421875" style="0" customWidth="1"/>
    <col min="5" max="5" width="17.57421875" style="0" customWidth="1"/>
    <col min="6" max="6" width="33.8515625" style="388" customWidth="1"/>
    <col min="7" max="7" width="12.28125" style="0" customWidth="1"/>
    <col min="8" max="8" width="11.28125" style="0" customWidth="1"/>
    <col min="9" max="9" width="13.140625" style="0" customWidth="1"/>
    <col min="10" max="10" width="12.8515625" style="0" customWidth="1"/>
    <col min="11" max="12" width="12.421875" style="0" customWidth="1"/>
    <col min="13" max="13" width="14.140625" style="0" customWidth="1"/>
    <col min="14" max="14" width="14.57421875" style="115" customWidth="1"/>
    <col min="16" max="16" width="12.8515625" style="0" customWidth="1"/>
    <col min="17" max="17" width="14.140625" style="0" customWidth="1"/>
    <col min="18" max="18" width="13.8515625" style="0" customWidth="1"/>
    <col min="19" max="19" width="11.57421875" style="0" customWidth="1"/>
  </cols>
  <sheetData>
    <row r="1" ht="15"/>
    <row r="2" spans="3:22" ht="47.25" customHeight="1">
      <c r="C2" s="779" t="s">
        <v>711</v>
      </c>
      <c r="D2" s="774"/>
      <c r="E2" s="774"/>
      <c r="F2" s="774"/>
      <c r="G2" s="777" t="s">
        <v>610</v>
      </c>
      <c r="H2" s="777"/>
      <c r="I2" s="780" t="s">
        <v>603</v>
      </c>
      <c r="J2" s="781"/>
      <c r="K2" s="781"/>
      <c r="L2" s="781"/>
      <c r="M2" s="782"/>
      <c r="N2" s="775" t="s">
        <v>706</v>
      </c>
      <c r="O2" s="776"/>
      <c r="P2" s="776"/>
      <c r="Q2" s="776"/>
      <c r="R2" s="776"/>
      <c r="S2" s="395" t="s">
        <v>709</v>
      </c>
      <c r="T2" s="783" t="s">
        <v>708</v>
      </c>
      <c r="U2" s="784"/>
      <c r="V2" s="785"/>
    </row>
    <row r="3" spans="3:22" ht="135">
      <c r="C3" s="307" t="s">
        <v>613</v>
      </c>
      <c r="D3" s="307" t="s">
        <v>602</v>
      </c>
      <c r="E3" s="280" t="s">
        <v>12</v>
      </c>
      <c r="F3" s="307" t="s">
        <v>595</v>
      </c>
      <c r="G3" s="257" t="s">
        <v>593</v>
      </c>
      <c r="H3" s="206" t="s">
        <v>594</v>
      </c>
      <c r="I3" s="469" t="s">
        <v>834</v>
      </c>
      <c r="J3" s="470" t="s">
        <v>573</v>
      </c>
      <c r="K3" s="471" t="s">
        <v>572</v>
      </c>
      <c r="L3" s="472" t="s">
        <v>574</v>
      </c>
      <c r="M3" s="471" t="s">
        <v>643</v>
      </c>
      <c r="N3" s="366" t="s">
        <v>56</v>
      </c>
      <c r="O3" s="365" t="s">
        <v>48</v>
      </c>
      <c r="P3" s="235" t="s">
        <v>607</v>
      </c>
      <c r="Q3" s="235" t="s">
        <v>608</v>
      </c>
      <c r="R3" s="224" t="s">
        <v>609</v>
      </c>
      <c r="S3" s="394" t="s">
        <v>704</v>
      </c>
      <c r="T3" s="218" t="s">
        <v>607</v>
      </c>
      <c r="U3" s="207" t="s">
        <v>579</v>
      </c>
      <c r="V3" s="218" t="s">
        <v>614</v>
      </c>
    </row>
    <row r="4" spans="3:22" ht="75">
      <c r="C4" s="10" t="s">
        <v>644</v>
      </c>
      <c r="D4" s="10"/>
      <c r="E4" s="350" t="s">
        <v>178</v>
      </c>
      <c r="F4" s="4" t="s">
        <v>501</v>
      </c>
      <c r="G4" s="358">
        <v>198201301</v>
      </c>
      <c r="H4" s="350">
        <v>40810</v>
      </c>
      <c r="I4" s="454" t="s">
        <v>785</v>
      </c>
      <c r="J4" s="462" t="s">
        <v>382</v>
      </c>
      <c r="K4" s="448" t="s">
        <v>33</v>
      </c>
      <c r="L4" s="448" t="s">
        <v>33</v>
      </c>
      <c r="M4" s="448" t="s">
        <v>33</v>
      </c>
      <c r="N4" s="219">
        <v>2068477</v>
      </c>
      <c r="O4" s="369">
        <f aca="true" t="shared" si="0" ref="O4:O16">P4/N4</f>
        <v>1</v>
      </c>
      <c r="P4" s="219">
        <v>2068477</v>
      </c>
      <c r="Q4" s="370"/>
      <c r="R4" s="370"/>
      <c r="S4" s="370"/>
      <c r="T4" s="370"/>
      <c r="U4" s="370"/>
      <c r="V4" s="1"/>
    </row>
    <row r="5" spans="3:22" ht="30">
      <c r="C5" s="10" t="s">
        <v>644</v>
      </c>
      <c r="D5" s="3" t="s">
        <v>36</v>
      </c>
      <c r="E5" s="350" t="s">
        <v>85</v>
      </c>
      <c r="F5" s="4" t="s">
        <v>502</v>
      </c>
      <c r="G5" s="358">
        <v>198201302</v>
      </c>
      <c r="H5" s="350">
        <v>40905</v>
      </c>
      <c r="I5" s="454" t="s">
        <v>786</v>
      </c>
      <c r="J5" s="462" t="s">
        <v>382</v>
      </c>
      <c r="K5" s="448" t="s">
        <v>33</v>
      </c>
      <c r="L5" s="448" t="s">
        <v>33</v>
      </c>
      <c r="M5" s="448" t="s">
        <v>33</v>
      </c>
      <c r="N5" s="219">
        <v>217881</v>
      </c>
      <c r="O5" s="369">
        <f t="shared" si="0"/>
        <v>1</v>
      </c>
      <c r="P5" s="219">
        <v>217881</v>
      </c>
      <c r="Q5" s="370"/>
      <c r="R5" s="370"/>
      <c r="S5" s="370"/>
      <c r="T5" s="370"/>
      <c r="U5" s="370"/>
      <c r="V5" s="1"/>
    </row>
    <row r="6" spans="3:22" ht="30">
      <c r="C6" s="10" t="s">
        <v>644</v>
      </c>
      <c r="D6" s="10" t="s">
        <v>503</v>
      </c>
      <c r="E6" s="350" t="s">
        <v>40</v>
      </c>
      <c r="F6" s="4" t="s">
        <v>502</v>
      </c>
      <c r="G6" s="358">
        <v>198201303</v>
      </c>
      <c r="H6" s="350">
        <v>41043</v>
      </c>
      <c r="I6" s="454" t="s">
        <v>786</v>
      </c>
      <c r="J6" s="462" t="s">
        <v>382</v>
      </c>
      <c r="K6" s="448" t="s">
        <v>33</v>
      </c>
      <c r="L6" s="448" t="s">
        <v>33</v>
      </c>
      <c r="M6" s="448" t="s">
        <v>33</v>
      </c>
      <c r="N6" s="219">
        <v>93467</v>
      </c>
      <c r="O6" s="369">
        <f t="shared" si="0"/>
        <v>1</v>
      </c>
      <c r="P6" s="219">
        <v>93467</v>
      </c>
      <c r="Q6" s="370"/>
      <c r="R6" s="370"/>
      <c r="S6" s="370"/>
      <c r="T6" s="370"/>
      <c r="U6" s="370"/>
      <c r="V6" s="1"/>
    </row>
    <row r="7" spans="3:22" ht="15">
      <c r="C7" s="10" t="s">
        <v>644</v>
      </c>
      <c r="D7" s="3" t="s">
        <v>503</v>
      </c>
      <c r="E7" s="350" t="s">
        <v>26</v>
      </c>
      <c r="F7" s="4" t="s">
        <v>502</v>
      </c>
      <c r="G7" s="358">
        <v>198201304</v>
      </c>
      <c r="H7" s="350">
        <v>40906</v>
      </c>
      <c r="I7" s="462" t="s">
        <v>679</v>
      </c>
      <c r="J7" s="462" t="s">
        <v>382</v>
      </c>
      <c r="K7" s="448" t="s">
        <v>33</v>
      </c>
      <c r="L7" s="448" t="s">
        <v>33</v>
      </c>
      <c r="M7" s="448" t="s">
        <v>33</v>
      </c>
      <c r="N7" s="219">
        <v>271266</v>
      </c>
      <c r="O7" s="369">
        <f t="shared" si="0"/>
        <v>1</v>
      </c>
      <c r="P7" s="219">
        <v>271266</v>
      </c>
      <c r="Q7" s="370"/>
      <c r="R7" s="370"/>
      <c r="S7" s="370"/>
      <c r="T7" s="370"/>
      <c r="U7" s="370"/>
      <c r="V7" s="1"/>
    </row>
    <row r="8" spans="3:22" ht="90">
      <c r="C8" s="10" t="s">
        <v>644</v>
      </c>
      <c r="D8" s="10" t="s">
        <v>435</v>
      </c>
      <c r="E8" s="350" t="s">
        <v>14</v>
      </c>
      <c r="F8" s="4" t="s">
        <v>504</v>
      </c>
      <c r="G8" s="358">
        <v>198331900</v>
      </c>
      <c r="H8" s="350">
        <v>40335</v>
      </c>
      <c r="I8" s="454" t="s">
        <v>787</v>
      </c>
      <c r="J8" s="448" t="s">
        <v>33</v>
      </c>
      <c r="K8" s="448" t="s">
        <v>33</v>
      </c>
      <c r="L8" s="448" t="s">
        <v>33</v>
      </c>
      <c r="M8" s="448" t="s">
        <v>33</v>
      </c>
      <c r="N8" s="219">
        <v>1142619</v>
      </c>
      <c r="O8" s="369">
        <f t="shared" si="0"/>
        <v>1</v>
      </c>
      <c r="P8" s="219">
        <v>1142619</v>
      </c>
      <c r="Q8" s="370"/>
      <c r="R8" s="370"/>
      <c r="S8" s="370"/>
      <c r="T8" s="370"/>
      <c r="U8" s="370"/>
      <c r="V8" s="1"/>
    </row>
    <row r="9" spans="3:22" ht="60.75">
      <c r="C9" s="10" t="s">
        <v>644</v>
      </c>
      <c r="D9" s="10" t="s">
        <v>503</v>
      </c>
      <c r="E9" s="350" t="s">
        <v>178</v>
      </c>
      <c r="F9" s="314" t="s">
        <v>507</v>
      </c>
      <c r="G9" s="358">
        <v>198712700</v>
      </c>
      <c r="H9" s="350">
        <v>42480</v>
      </c>
      <c r="I9" s="454" t="s">
        <v>777</v>
      </c>
      <c r="J9" s="462" t="s">
        <v>382</v>
      </c>
      <c r="K9" s="448" t="s">
        <v>33</v>
      </c>
      <c r="L9" s="448" t="s">
        <v>33</v>
      </c>
      <c r="M9" s="448" t="s">
        <v>33</v>
      </c>
      <c r="N9" s="219">
        <v>2136068</v>
      </c>
      <c r="O9" s="369">
        <f t="shared" si="0"/>
        <v>1</v>
      </c>
      <c r="P9" s="219">
        <v>2136068</v>
      </c>
      <c r="Q9" s="370"/>
      <c r="R9" s="370"/>
      <c r="S9" s="370"/>
      <c r="T9" s="370"/>
      <c r="U9" s="370"/>
      <c r="V9" s="1"/>
    </row>
    <row r="10" spans="3:22" ht="150">
      <c r="C10" s="10" t="s">
        <v>644</v>
      </c>
      <c r="D10" s="29" t="s">
        <v>503</v>
      </c>
      <c r="E10" s="350" t="s">
        <v>40</v>
      </c>
      <c r="F10" s="314" t="s">
        <v>508</v>
      </c>
      <c r="G10" s="358">
        <v>198712700</v>
      </c>
      <c r="H10" s="350">
        <v>41539</v>
      </c>
      <c r="I10" s="454" t="s">
        <v>793</v>
      </c>
      <c r="J10" s="462" t="s">
        <v>382</v>
      </c>
      <c r="K10" s="448" t="s">
        <v>33</v>
      </c>
      <c r="L10" s="448" t="s">
        <v>33</v>
      </c>
      <c r="M10" s="448" t="s">
        <v>33</v>
      </c>
      <c r="N10" s="219">
        <v>64498</v>
      </c>
      <c r="O10" s="369">
        <f t="shared" si="0"/>
        <v>1</v>
      </c>
      <c r="P10" s="219">
        <v>64498</v>
      </c>
      <c r="Q10" s="370"/>
      <c r="R10" s="370"/>
      <c r="S10" s="370"/>
      <c r="T10" s="370"/>
      <c r="U10" s="370"/>
      <c r="V10" s="1"/>
    </row>
    <row r="11" spans="3:22" ht="30">
      <c r="C11" s="10" t="s">
        <v>644</v>
      </c>
      <c r="D11" s="10" t="s">
        <v>435</v>
      </c>
      <c r="E11" s="358" t="s">
        <v>14</v>
      </c>
      <c r="F11" s="312" t="s">
        <v>510</v>
      </c>
      <c r="G11" s="358">
        <v>198909600</v>
      </c>
      <c r="H11" s="358">
        <v>38648</v>
      </c>
      <c r="I11" s="454" t="s">
        <v>796</v>
      </c>
      <c r="J11" s="462" t="s">
        <v>382</v>
      </c>
      <c r="K11" s="448" t="s">
        <v>33</v>
      </c>
      <c r="L11" s="448" t="s">
        <v>33</v>
      </c>
      <c r="M11" s="448" t="s">
        <v>33</v>
      </c>
      <c r="N11" s="219">
        <v>391425</v>
      </c>
      <c r="O11" s="369">
        <f t="shared" si="0"/>
        <v>1</v>
      </c>
      <c r="P11" s="219">
        <v>391425</v>
      </c>
      <c r="Q11" s="370"/>
      <c r="R11" s="370"/>
      <c r="S11" s="370"/>
      <c r="T11" s="370"/>
      <c r="U11" s="370"/>
      <c r="V11" s="1"/>
    </row>
    <row r="12" spans="3:22" ht="15">
      <c r="C12" s="10" t="s">
        <v>644</v>
      </c>
      <c r="D12" s="10" t="s">
        <v>503</v>
      </c>
      <c r="E12" s="350" t="s">
        <v>178</v>
      </c>
      <c r="F12" s="314" t="s">
        <v>511</v>
      </c>
      <c r="G12" s="358">
        <v>199008000</v>
      </c>
      <c r="H12" s="350">
        <v>41401</v>
      </c>
      <c r="I12" s="462" t="s">
        <v>675</v>
      </c>
      <c r="J12" s="462" t="s">
        <v>382</v>
      </c>
      <c r="K12" s="448" t="s">
        <v>33</v>
      </c>
      <c r="L12" s="448" t="s">
        <v>33</v>
      </c>
      <c r="M12" s="448" t="s">
        <v>33</v>
      </c>
      <c r="N12" s="219">
        <v>2553090</v>
      </c>
      <c r="O12" s="369">
        <f t="shared" si="0"/>
        <v>1</v>
      </c>
      <c r="P12" s="219">
        <v>2553090</v>
      </c>
      <c r="Q12" s="370"/>
      <c r="R12" s="370"/>
      <c r="S12" s="370"/>
      <c r="T12" s="370"/>
      <c r="U12" s="370"/>
      <c r="V12" s="1"/>
    </row>
    <row r="13" spans="3:22" ht="45">
      <c r="C13" s="10" t="s">
        <v>644</v>
      </c>
      <c r="D13" s="3" t="s">
        <v>503</v>
      </c>
      <c r="E13" s="350" t="s">
        <v>175</v>
      </c>
      <c r="F13" s="314" t="s">
        <v>515</v>
      </c>
      <c r="G13" s="358">
        <v>199105100</v>
      </c>
      <c r="H13" s="350">
        <v>40542</v>
      </c>
      <c r="I13" s="454" t="s">
        <v>798</v>
      </c>
      <c r="J13" s="448"/>
      <c r="K13" s="448"/>
      <c r="L13" s="448"/>
      <c r="M13" s="448"/>
      <c r="N13" s="219">
        <v>394655</v>
      </c>
      <c r="O13" s="369">
        <f t="shared" si="0"/>
        <v>1</v>
      </c>
      <c r="P13" s="219">
        <v>394655</v>
      </c>
      <c r="Q13" s="370"/>
      <c r="R13" s="370"/>
      <c r="S13" s="370"/>
      <c r="T13" s="370"/>
      <c r="U13" s="370"/>
      <c r="V13" s="1"/>
    </row>
    <row r="14" spans="3:22" ht="30">
      <c r="C14" s="10" t="s">
        <v>644</v>
      </c>
      <c r="D14" s="10" t="s">
        <v>435</v>
      </c>
      <c r="E14" s="350" t="s">
        <v>14</v>
      </c>
      <c r="F14" s="314" t="s">
        <v>535</v>
      </c>
      <c r="G14" s="358">
        <v>199302900</v>
      </c>
      <c r="H14" s="350">
        <v>40735</v>
      </c>
      <c r="I14" s="463" t="s">
        <v>674</v>
      </c>
      <c r="J14" s="448" t="s">
        <v>33</v>
      </c>
      <c r="K14" s="448" t="s">
        <v>33</v>
      </c>
      <c r="L14" s="448" t="s">
        <v>33</v>
      </c>
      <c r="M14" s="448" t="s">
        <v>33</v>
      </c>
      <c r="N14" s="219">
        <v>1681997</v>
      </c>
      <c r="O14" s="369">
        <f t="shared" si="0"/>
        <v>1</v>
      </c>
      <c r="P14" s="219">
        <v>1681997</v>
      </c>
      <c r="Q14" s="370"/>
      <c r="R14" s="370"/>
      <c r="S14" s="370"/>
      <c r="T14" s="370"/>
      <c r="U14" s="370"/>
      <c r="V14" s="1"/>
    </row>
    <row r="15" spans="3:22" s="92" customFormat="1" ht="15">
      <c r="C15" s="10" t="s">
        <v>644</v>
      </c>
      <c r="D15" s="141"/>
      <c r="E15" s="350" t="s">
        <v>14</v>
      </c>
      <c r="F15" s="314" t="s">
        <v>1088</v>
      </c>
      <c r="G15" s="358">
        <v>199305600</v>
      </c>
      <c r="H15" s="350">
        <v>41659</v>
      </c>
      <c r="I15" s="832" t="s">
        <v>1089</v>
      </c>
      <c r="J15" s="448" t="s">
        <v>33</v>
      </c>
      <c r="K15" s="448" t="s">
        <v>33</v>
      </c>
      <c r="L15" s="448" t="s">
        <v>33</v>
      </c>
      <c r="M15" s="448" t="s">
        <v>33</v>
      </c>
      <c r="N15" s="219">
        <v>354640</v>
      </c>
      <c r="O15" s="369">
        <f t="shared" si="0"/>
        <v>1</v>
      </c>
      <c r="P15" s="219">
        <v>354640</v>
      </c>
      <c r="Q15" s="289"/>
      <c r="R15" s="289"/>
      <c r="S15" s="289"/>
      <c r="T15" s="289"/>
      <c r="U15" s="289"/>
      <c r="V15" s="289"/>
    </row>
    <row r="16" spans="3:22" ht="15">
      <c r="C16" s="10" t="s">
        <v>644</v>
      </c>
      <c r="D16" s="3" t="s">
        <v>503</v>
      </c>
      <c r="E16" s="350" t="s">
        <v>175</v>
      </c>
      <c r="F16" s="314" t="s">
        <v>1088</v>
      </c>
      <c r="G16" s="358">
        <v>199305600</v>
      </c>
      <c r="H16" s="350">
        <v>42487</v>
      </c>
      <c r="I16" s="832" t="s">
        <v>1089</v>
      </c>
      <c r="J16" s="448" t="s">
        <v>33</v>
      </c>
      <c r="K16" s="448" t="s">
        <v>33</v>
      </c>
      <c r="L16" s="448" t="s">
        <v>33</v>
      </c>
      <c r="M16" s="448" t="s">
        <v>33</v>
      </c>
      <c r="N16" s="219">
        <v>143251</v>
      </c>
      <c r="O16" s="369">
        <f t="shared" si="0"/>
        <v>1</v>
      </c>
      <c r="P16" s="219">
        <v>143251</v>
      </c>
      <c r="Q16" s="370"/>
      <c r="R16" s="370"/>
      <c r="S16" s="370"/>
      <c r="T16" s="370"/>
      <c r="U16" s="370"/>
      <c r="V16" s="1"/>
    </row>
    <row r="17" spans="3:22" ht="15">
      <c r="C17" s="10" t="s">
        <v>644</v>
      </c>
      <c r="D17" s="3" t="s">
        <v>425</v>
      </c>
      <c r="E17" s="350" t="s">
        <v>85</v>
      </c>
      <c r="F17" s="314" t="s">
        <v>536</v>
      </c>
      <c r="G17" s="358">
        <v>199306000</v>
      </c>
      <c r="H17" s="350">
        <v>35929</v>
      </c>
      <c r="I17" s="448" t="s">
        <v>33</v>
      </c>
      <c r="J17" s="448" t="s">
        <v>33</v>
      </c>
      <c r="K17" s="448" t="s">
        <v>33</v>
      </c>
      <c r="L17" s="448" t="s">
        <v>33</v>
      </c>
      <c r="M17" s="448" t="s">
        <v>33</v>
      </c>
      <c r="N17" s="219">
        <v>1805321</v>
      </c>
      <c r="O17" s="369">
        <f>Q17/N17</f>
        <v>0.07205643760860257</v>
      </c>
      <c r="P17" s="370"/>
      <c r="Q17" s="219">
        <v>130085</v>
      </c>
      <c r="R17" s="370"/>
      <c r="S17" s="370"/>
      <c r="T17" s="370"/>
      <c r="U17" s="370"/>
      <c r="V17" s="1"/>
    </row>
    <row r="18" spans="3:22" ht="15">
      <c r="C18" s="10" t="s">
        <v>644</v>
      </c>
      <c r="D18" s="3" t="s">
        <v>503</v>
      </c>
      <c r="E18" s="350" t="s">
        <v>26</v>
      </c>
      <c r="F18" s="314" t="s">
        <v>536</v>
      </c>
      <c r="G18" s="358">
        <v>199306000</v>
      </c>
      <c r="H18" s="350">
        <v>36072</v>
      </c>
      <c r="I18" s="448" t="s">
        <v>33</v>
      </c>
      <c r="J18" s="448" t="s">
        <v>33</v>
      </c>
      <c r="K18" s="448" t="s">
        <v>33</v>
      </c>
      <c r="L18" s="448" t="s">
        <v>33</v>
      </c>
      <c r="M18" s="448" t="s">
        <v>33</v>
      </c>
      <c r="N18" s="219">
        <v>1099968</v>
      </c>
      <c r="O18" s="369">
        <f>Q18/N18</f>
        <v>0.09419183103508466</v>
      </c>
      <c r="P18" s="370"/>
      <c r="Q18" s="219">
        <v>103608</v>
      </c>
      <c r="R18" s="370"/>
      <c r="S18" s="370"/>
      <c r="T18" s="370"/>
      <c r="U18" s="370"/>
      <c r="V18" s="1"/>
    </row>
    <row r="19" spans="3:22" ht="75">
      <c r="C19" s="10" t="s">
        <v>644</v>
      </c>
      <c r="D19" s="10" t="s">
        <v>503</v>
      </c>
      <c r="E19" s="350" t="s">
        <v>178</v>
      </c>
      <c r="F19" s="314" t="s">
        <v>540</v>
      </c>
      <c r="G19" s="358">
        <v>199403300</v>
      </c>
      <c r="H19" s="350">
        <v>40288</v>
      </c>
      <c r="I19" s="454" t="s">
        <v>802</v>
      </c>
      <c r="J19" s="462" t="s">
        <v>382</v>
      </c>
      <c r="K19" s="448" t="s">
        <v>33</v>
      </c>
      <c r="L19" s="448" t="s">
        <v>33</v>
      </c>
      <c r="M19" s="448" t="s">
        <v>33</v>
      </c>
      <c r="N19" s="219">
        <v>1354929</v>
      </c>
      <c r="O19" s="369">
        <f>P19/N19</f>
        <v>1</v>
      </c>
      <c r="P19" s="219">
        <v>1354929</v>
      </c>
      <c r="Q19" s="370"/>
      <c r="R19" s="370"/>
      <c r="S19" s="370"/>
      <c r="T19" s="370"/>
      <c r="U19" s="370"/>
      <c r="V19" s="1"/>
    </row>
    <row r="20" spans="3:22" s="92" customFormat="1" ht="15">
      <c r="C20" s="10" t="s">
        <v>644</v>
      </c>
      <c r="D20" s="10" t="s">
        <v>49</v>
      </c>
      <c r="E20" s="350" t="s">
        <v>542</v>
      </c>
      <c r="F20" s="314" t="s">
        <v>543</v>
      </c>
      <c r="G20" s="358">
        <v>199601700</v>
      </c>
      <c r="H20" s="350">
        <v>40176</v>
      </c>
      <c r="I20" s="473" t="s">
        <v>33</v>
      </c>
      <c r="J20" s="448" t="s">
        <v>33</v>
      </c>
      <c r="K20" s="448" t="s">
        <v>33</v>
      </c>
      <c r="L20" s="448" t="s">
        <v>33</v>
      </c>
      <c r="M20" s="448" t="s">
        <v>33</v>
      </c>
      <c r="N20" s="219">
        <v>746451</v>
      </c>
      <c r="O20" s="369">
        <f>P20/N20</f>
        <v>1</v>
      </c>
      <c r="P20" s="219">
        <v>746451</v>
      </c>
      <c r="Q20" s="289"/>
      <c r="R20" s="289"/>
      <c r="S20" s="289"/>
      <c r="T20" s="289"/>
      <c r="U20" s="289"/>
      <c r="V20" s="289"/>
    </row>
    <row r="21" spans="3:22" ht="30">
      <c r="C21" s="10" t="s">
        <v>644</v>
      </c>
      <c r="E21" s="341" t="s">
        <v>396</v>
      </c>
      <c r="F21" s="333" t="s">
        <v>426</v>
      </c>
      <c r="G21" s="358">
        <v>199702400</v>
      </c>
      <c r="H21" s="341">
        <v>36864</v>
      </c>
      <c r="I21" s="454" t="s">
        <v>806</v>
      </c>
      <c r="J21" s="462" t="s">
        <v>382</v>
      </c>
      <c r="K21" s="448" t="s">
        <v>33</v>
      </c>
      <c r="L21" s="448" t="s">
        <v>33</v>
      </c>
      <c r="M21" s="448" t="s">
        <v>33</v>
      </c>
      <c r="N21" s="359">
        <v>960000</v>
      </c>
      <c r="O21" s="348">
        <f>P21/N21</f>
        <v>1</v>
      </c>
      <c r="P21" s="359">
        <v>960000</v>
      </c>
      <c r="Q21" s="370"/>
      <c r="R21" s="370"/>
      <c r="T21" s="370"/>
      <c r="U21" s="370"/>
      <c r="V21" s="1"/>
    </row>
    <row r="22" spans="3:22" ht="45">
      <c r="C22" s="10" t="s">
        <v>644</v>
      </c>
      <c r="D22" s="10" t="s">
        <v>435</v>
      </c>
      <c r="E22" s="341" t="s">
        <v>14</v>
      </c>
      <c r="F22" s="333" t="s">
        <v>433</v>
      </c>
      <c r="G22" s="358">
        <v>199801400</v>
      </c>
      <c r="H22" s="367" t="s">
        <v>434</v>
      </c>
      <c r="I22" s="454" t="s">
        <v>811</v>
      </c>
      <c r="J22" s="448" t="s">
        <v>33</v>
      </c>
      <c r="K22" s="448" t="s">
        <v>33</v>
      </c>
      <c r="L22" s="448" t="s">
        <v>33</v>
      </c>
      <c r="M22" s="448" t="s">
        <v>33</v>
      </c>
      <c r="N22" s="359">
        <v>1167199</v>
      </c>
      <c r="O22" s="348">
        <f>R22/N22</f>
        <v>1</v>
      </c>
      <c r="P22" s="370"/>
      <c r="Q22" s="370"/>
      <c r="R22" s="359">
        <v>1167199</v>
      </c>
      <c r="S22" s="370"/>
      <c r="T22" s="370"/>
      <c r="U22" s="370"/>
      <c r="V22" s="1"/>
    </row>
    <row r="23" spans="3:22" ht="15">
      <c r="C23" s="10" t="s">
        <v>644</v>
      </c>
      <c r="D23" s="3"/>
      <c r="E23" s="341" t="s">
        <v>396</v>
      </c>
      <c r="F23" s="333" t="s">
        <v>433</v>
      </c>
      <c r="G23" s="358">
        <v>199801400</v>
      </c>
      <c r="H23" s="341">
        <v>38533</v>
      </c>
      <c r="I23" s="462" t="s">
        <v>678</v>
      </c>
      <c r="J23" s="448" t="s">
        <v>33</v>
      </c>
      <c r="K23" s="448" t="s">
        <v>33</v>
      </c>
      <c r="L23" s="448" t="s">
        <v>33</v>
      </c>
      <c r="M23" s="448" t="s">
        <v>33</v>
      </c>
      <c r="N23" s="359">
        <v>684362</v>
      </c>
      <c r="O23" s="348">
        <f>R23/N23</f>
        <v>1</v>
      </c>
      <c r="P23" s="370"/>
      <c r="Q23" s="370"/>
      <c r="R23" s="359">
        <v>684362</v>
      </c>
      <c r="S23" s="370"/>
      <c r="T23" s="370"/>
      <c r="U23" s="370"/>
      <c r="V23" s="1"/>
    </row>
    <row r="24" spans="3:22" ht="15">
      <c r="C24" s="10" t="s">
        <v>644</v>
      </c>
      <c r="D24" s="10" t="s">
        <v>503</v>
      </c>
      <c r="E24" s="350" t="s">
        <v>141</v>
      </c>
      <c r="F24" s="314" t="s">
        <v>369</v>
      </c>
      <c r="G24" s="358">
        <v>199801900</v>
      </c>
      <c r="H24" s="350">
        <v>41041</v>
      </c>
      <c r="I24" s="448" t="s">
        <v>33</v>
      </c>
      <c r="J24" s="462" t="s">
        <v>382</v>
      </c>
      <c r="K24" s="448" t="s">
        <v>33</v>
      </c>
      <c r="L24" s="448" t="s">
        <v>33</v>
      </c>
      <c r="M24" s="448" t="s">
        <v>33</v>
      </c>
      <c r="N24" s="219">
        <v>30000</v>
      </c>
      <c r="O24" s="348">
        <f>R24/N24</f>
        <v>0.37333333333333335</v>
      </c>
      <c r="P24" s="370"/>
      <c r="Q24" s="370"/>
      <c r="R24" s="219">
        <v>11200</v>
      </c>
      <c r="S24" s="370"/>
      <c r="T24" s="370"/>
      <c r="U24" s="370"/>
      <c r="V24" s="1"/>
    </row>
    <row r="25" spans="3:22" s="5" customFormat="1" ht="15">
      <c r="C25" s="10" t="s">
        <v>644</v>
      </c>
      <c r="D25" s="3" t="s">
        <v>503</v>
      </c>
      <c r="E25" s="350" t="s">
        <v>42</v>
      </c>
      <c r="F25" s="314" t="s">
        <v>369</v>
      </c>
      <c r="G25" s="358">
        <v>199801900</v>
      </c>
      <c r="H25" s="350">
        <v>41038</v>
      </c>
      <c r="I25" s="448" t="s">
        <v>33</v>
      </c>
      <c r="J25" s="462" t="s">
        <v>382</v>
      </c>
      <c r="K25" s="448" t="s">
        <v>33</v>
      </c>
      <c r="L25" s="448" t="s">
        <v>33</v>
      </c>
      <c r="M25" s="448" t="s">
        <v>33</v>
      </c>
      <c r="N25" s="219">
        <v>51731</v>
      </c>
      <c r="O25" s="348">
        <f>R25/N25</f>
        <v>1</v>
      </c>
      <c r="P25" s="370"/>
      <c r="Q25" s="370"/>
      <c r="R25" s="219">
        <v>51731</v>
      </c>
      <c r="S25" s="370"/>
      <c r="T25" s="370"/>
      <c r="U25" s="370"/>
      <c r="V25" s="3"/>
    </row>
    <row r="26" spans="3:22" s="5" customFormat="1" ht="15">
      <c r="C26" s="10" t="s">
        <v>644</v>
      </c>
      <c r="D26" s="10"/>
      <c r="E26" s="341" t="s">
        <v>252</v>
      </c>
      <c r="F26" s="333" t="s">
        <v>436</v>
      </c>
      <c r="G26" s="358">
        <v>199900301</v>
      </c>
      <c r="H26" s="350"/>
      <c r="I26" s="448" t="s">
        <v>33</v>
      </c>
      <c r="J26" s="462" t="s">
        <v>382</v>
      </c>
      <c r="K26" s="448" t="s">
        <v>33</v>
      </c>
      <c r="L26" s="448" t="s">
        <v>33</v>
      </c>
      <c r="M26" s="448" t="s">
        <v>33</v>
      </c>
      <c r="N26" s="359">
        <v>55000</v>
      </c>
      <c r="O26" s="369">
        <f>P26/N26</f>
        <v>1</v>
      </c>
      <c r="P26" s="359">
        <v>55000</v>
      </c>
      <c r="Q26" s="370"/>
      <c r="R26" s="370"/>
      <c r="S26" s="370"/>
      <c r="T26" s="370"/>
      <c r="U26" s="370"/>
      <c r="V26" s="3"/>
    </row>
    <row r="27" spans="3:22" ht="15">
      <c r="C27" s="10" t="s">
        <v>644</v>
      </c>
      <c r="D27" s="10" t="s">
        <v>503</v>
      </c>
      <c r="E27" s="341" t="s">
        <v>178</v>
      </c>
      <c r="F27" s="333" t="s">
        <v>436</v>
      </c>
      <c r="G27" s="358">
        <v>199900301</v>
      </c>
      <c r="H27" s="341">
        <v>38971</v>
      </c>
      <c r="I27" s="448" t="s">
        <v>33</v>
      </c>
      <c r="J27" s="462" t="s">
        <v>382</v>
      </c>
      <c r="K27" s="448" t="s">
        <v>33</v>
      </c>
      <c r="L27" s="448" t="s">
        <v>33</v>
      </c>
      <c r="M27" s="448" t="s">
        <v>33</v>
      </c>
      <c r="N27" s="359">
        <v>267600</v>
      </c>
      <c r="O27" s="369">
        <f>P27/N27</f>
        <v>1</v>
      </c>
      <c r="P27" s="359">
        <v>267600</v>
      </c>
      <c r="Q27" s="370"/>
      <c r="R27" s="370"/>
      <c r="S27" s="370"/>
      <c r="T27" s="370"/>
      <c r="U27" s="370"/>
      <c r="V27" s="1"/>
    </row>
    <row r="28" spans="3:22" s="5" customFormat="1" ht="15">
      <c r="C28" s="10" t="s">
        <v>644</v>
      </c>
      <c r="D28" s="10"/>
      <c r="E28" s="341" t="s">
        <v>14</v>
      </c>
      <c r="F28" s="333" t="s">
        <v>446</v>
      </c>
      <c r="G28" s="358">
        <v>200100300</v>
      </c>
      <c r="H28" s="350">
        <v>40289</v>
      </c>
      <c r="I28" s="462" t="s">
        <v>675</v>
      </c>
      <c r="J28" s="448" t="s">
        <v>33</v>
      </c>
      <c r="K28" s="448" t="s">
        <v>33</v>
      </c>
      <c r="L28" s="448" t="s">
        <v>33</v>
      </c>
      <c r="M28" s="448" t="s">
        <v>33</v>
      </c>
      <c r="N28" s="359">
        <v>144450</v>
      </c>
      <c r="O28" s="369">
        <f>P28/N28</f>
        <v>1</v>
      </c>
      <c r="P28" s="359">
        <v>144450</v>
      </c>
      <c r="Q28" s="370"/>
      <c r="R28" s="370"/>
      <c r="S28" s="370"/>
      <c r="T28" s="370"/>
      <c r="U28" s="370"/>
      <c r="V28" s="3"/>
    </row>
    <row r="29" spans="3:22" s="5" customFormat="1" ht="15">
      <c r="C29" s="10" t="s">
        <v>644</v>
      </c>
      <c r="D29" s="10" t="s">
        <v>435</v>
      </c>
      <c r="E29" s="341" t="s">
        <v>449</v>
      </c>
      <c r="F29" s="333" t="s">
        <v>450</v>
      </c>
      <c r="G29" s="358">
        <v>200300700</v>
      </c>
      <c r="H29" s="341">
        <v>39272</v>
      </c>
      <c r="I29" s="462" t="s">
        <v>678</v>
      </c>
      <c r="J29" s="462" t="s">
        <v>382</v>
      </c>
      <c r="K29" s="448" t="s">
        <v>33</v>
      </c>
      <c r="L29" s="448" t="s">
        <v>33</v>
      </c>
      <c r="M29" s="462" t="s">
        <v>382</v>
      </c>
      <c r="N29" s="359">
        <v>889000</v>
      </c>
      <c r="O29" s="348">
        <f aca="true" t="shared" si="1" ref="O29:O35">R29/N29</f>
        <v>1</v>
      </c>
      <c r="P29" s="370"/>
      <c r="Q29" s="370"/>
      <c r="R29" s="359">
        <v>889000</v>
      </c>
      <c r="S29" s="370"/>
      <c r="T29" s="370"/>
      <c r="U29" s="370"/>
      <c r="V29" s="3"/>
    </row>
    <row r="30" spans="3:22" s="5" customFormat="1" ht="15">
      <c r="C30" s="10" t="s">
        <v>644</v>
      </c>
      <c r="D30" s="3" t="s">
        <v>503</v>
      </c>
      <c r="E30" s="341" t="s">
        <v>42</v>
      </c>
      <c r="F30" s="333" t="s">
        <v>450</v>
      </c>
      <c r="G30" s="358">
        <v>200300700</v>
      </c>
      <c r="H30" s="341">
        <v>39594</v>
      </c>
      <c r="I30" s="462" t="s">
        <v>678</v>
      </c>
      <c r="J30" s="462" t="s">
        <v>382</v>
      </c>
      <c r="K30" s="448" t="s">
        <v>33</v>
      </c>
      <c r="L30" s="448" t="s">
        <v>33</v>
      </c>
      <c r="M30" s="462" t="s">
        <v>382</v>
      </c>
      <c r="N30" s="359">
        <v>86000</v>
      </c>
      <c r="O30" s="348">
        <f t="shared" si="1"/>
        <v>1</v>
      </c>
      <c r="P30" s="370"/>
      <c r="Q30" s="370"/>
      <c r="R30" s="359">
        <v>86000</v>
      </c>
      <c r="S30" s="370"/>
      <c r="T30" s="370"/>
      <c r="U30" s="370"/>
      <c r="V30" s="3"/>
    </row>
    <row r="31" spans="3:22" s="5" customFormat="1" ht="60">
      <c r="C31" s="10" t="s">
        <v>644</v>
      </c>
      <c r="D31" s="10" t="s">
        <v>435</v>
      </c>
      <c r="E31" s="350" t="s">
        <v>14</v>
      </c>
      <c r="F31" s="333" t="s">
        <v>451</v>
      </c>
      <c r="G31" s="358">
        <v>200301100</v>
      </c>
      <c r="H31" s="350">
        <v>41894</v>
      </c>
      <c r="I31" s="454" t="s">
        <v>815</v>
      </c>
      <c r="J31" s="448" t="s">
        <v>33</v>
      </c>
      <c r="K31" s="448" t="s">
        <v>33</v>
      </c>
      <c r="L31" s="448" t="s">
        <v>33</v>
      </c>
      <c r="M31" s="448" t="s">
        <v>33</v>
      </c>
      <c r="N31" s="219">
        <v>264161</v>
      </c>
      <c r="O31" s="348">
        <f t="shared" si="1"/>
        <v>1</v>
      </c>
      <c r="P31" s="370"/>
      <c r="Q31" s="370"/>
      <c r="R31" s="219">
        <v>264161</v>
      </c>
      <c r="S31" s="370"/>
      <c r="T31" s="370"/>
      <c r="U31" s="370"/>
      <c r="V31" s="3"/>
    </row>
    <row r="32" spans="3:22" s="5" customFormat="1" ht="60">
      <c r="C32" s="10" t="s">
        <v>644</v>
      </c>
      <c r="D32" s="13"/>
      <c r="E32" s="350" t="s">
        <v>379</v>
      </c>
      <c r="F32" s="333" t="s">
        <v>451</v>
      </c>
      <c r="G32" s="358">
        <v>200301100</v>
      </c>
      <c r="H32" s="350">
        <v>42557</v>
      </c>
      <c r="I32" s="454" t="s">
        <v>815</v>
      </c>
      <c r="J32" s="448" t="s">
        <v>33</v>
      </c>
      <c r="K32" s="448" t="s">
        <v>33</v>
      </c>
      <c r="L32" s="448" t="s">
        <v>33</v>
      </c>
      <c r="M32" s="448" t="s">
        <v>33</v>
      </c>
      <c r="N32" s="219">
        <v>84660</v>
      </c>
      <c r="O32" s="348">
        <f t="shared" si="1"/>
        <v>1</v>
      </c>
      <c r="P32" s="370"/>
      <c r="Q32" s="370"/>
      <c r="R32" s="219">
        <v>84660</v>
      </c>
      <c r="S32" s="370"/>
      <c r="T32" s="370"/>
      <c r="U32" s="370"/>
      <c r="V32" s="3"/>
    </row>
    <row r="33" spans="3:22" s="5" customFormat="1" ht="60">
      <c r="C33" s="10" t="s">
        <v>644</v>
      </c>
      <c r="D33" s="10" t="s">
        <v>503</v>
      </c>
      <c r="E33" s="341" t="s">
        <v>381</v>
      </c>
      <c r="F33" s="333" t="s">
        <v>451</v>
      </c>
      <c r="G33" s="358">
        <v>200301100</v>
      </c>
      <c r="H33" s="341">
        <v>38924</v>
      </c>
      <c r="I33" s="454" t="s">
        <v>815</v>
      </c>
      <c r="J33" s="448" t="s">
        <v>33</v>
      </c>
      <c r="K33" s="448" t="s">
        <v>33</v>
      </c>
      <c r="L33" s="448" t="s">
        <v>33</v>
      </c>
      <c r="M33" s="448" t="s">
        <v>33</v>
      </c>
      <c r="N33" s="359">
        <v>98180</v>
      </c>
      <c r="O33" s="348">
        <f t="shared" si="1"/>
        <v>1</v>
      </c>
      <c r="P33" s="370"/>
      <c r="Q33" s="370"/>
      <c r="R33" s="359">
        <v>98180</v>
      </c>
      <c r="S33" s="370"/>
      <c r="T33" s="370"/>
      <c r="U33" s="370"/>
      <c r="V33" s="3"/>
    </row>
    <row r="34" spans="3:22" s="5" customFormat="1" ht="60">
      <c r="C34" s="10" t="s">
        <v>644</v>
      </c>
      <c r="D34" s="3" t="s">
        <v>435</v>
      </c>
      <c r="E34" s="341" t="s">
        <v>175</v>
      </c>
      <c r="F34" s="333" t="s">
        <v>451</v>
      </c>
      <c r="G34" s="358">
        <v>200301100</v>
      </c>
      <c r="H34" s="341">
        <v>39112</v>
      </c>
      <c r="I34" s="454" t="s">
        <v>815</v>
      </c>
      <c r="J34" s="448" t="s">
        <v>33</v>
      </c>
      <c r="K34" s="448" t="s">
        <v>33</v>
      </c>
      <c r="L34" s="448" t="s">
        <v>33</v>
      </c>
      <c r="M34" s="448" t="s">
        <v>33</v>
      </c>
      <c r="N34" s="359">
        <v>158999</v>
      </c>
      <c r="O34" s="348">
        <f t="shared" si="1"/>
        <v>1</v>
      </c>
      <c r="P34" s="370"/>
      <c r="Q34" s="370"/>
      <c r="R34" s="359">
        <v>158999</v>
      </c>
      <c r="S34" s="370"/>
      <c r="T34" s="370"/>
      <c r="U34" s="370"/>
      <c r="V34" s="3"/>
    </row>
    <row r="35" spans="3:22" s="5" customFormat="1" ht="15">
      <c r="C35" s="10" t="s">
        <v>644</v>
      </c>
      <c r="D35" s="10" t="s">
        <v>49</v>
      </c>
      <c r="E35" s="350" t="s">
        <v>377</v>
      </c>
      <c r="F35" s="314" t="s">
        <v>452</v>
      </c>
      <c r="G35" s="358">
        <v>200301300</v>
      </c>
      <c r="H35" s="350">
        <v>41895</v>
      </c>
      <c r="I35" s="448" t="s">
        <v>33</v>
      </c>
      <c r="J35" s="448" t="s">
        <v>33</v>
      </c>
      <c r="K35" s="448" t="s">
        <v>33</v>
      </c>
      <c r="L35" s="448" t="s">
        <v>33</v>
      </c>
      <c r="M35" s="448" t="s">
        <v>33</v>
      </c>
      <c r="N35" s="219">
        <v>338000</v>
      </c>
      <c r="O35" s="348">
        <f t="shared" si="1"/>
        <v>0</v>
      </c>
      <c r="P35" s="370"/>
      <c r="Q35" s="370"/>
      <c r="R35" s="219">
        <v>0</v>
      </c>
      <c r="S35" s="370"/>
      <c r="T35" s="370"/>
      <c r="U35" s="370"/>
      <c r="V35" s="3"/>
    </row>
    <row r="36" spans="3:22" s="5" customFormat="1" ht="90">
      <c r="C36" s="10" t="s">
        <v>644</v>
      </c>
      <c r="D36" s="3" t="s">
        <v>425</v>
      </c>
      <c r="E36" s="341" t="s">
        <v>14</v>
      </c>
      <c r="F36" s="333" t="s">
        <v>453</v>
      </c>
      <c r="G36" s="358">
        <v>200304100</v>
      </c>
      <c r="H36" s="341">
        <v>41855</v>
      </c>
      <c r="I36" s="454" t="s">
        <v>818</v>
      </c>
      <c r="J36" s="448" t="s">
        <v>33</v>
      </c>
      <c r="K36" s="448" t="s">
        <v>33</v>
      </c>
      <c r="L36" s="448" t="s">
        <v>33</v>
      </c>
      <c r="M36" s="448" t="s">
        <v>33</v>
      </c>
      <c r="N36" s="219">
        <v>891700</v>
      </c>
      <c r="O36" s="369">
        <f>P36/N36</f>
        <v>1</v>
      </c>
      <c r="P36" s="219">
        <v>891700</v>
      </c>
      <c r="Q36" s="370"/>
      <c r="R36" s="370"/>
      <c r="S36" s="370"/>
      <c r="T36" s="370"/>
      <c r="U36" s="370"/>
      <c r="V36" s="3"/>
    </row>
    <row r="37" spans="3:22" ht="15">
      <c r="C37" s="10" t="s">
        <v>644</v>
      </c>
      <c r="D37" s="10" t="s">
        <v>435</v>
      </c>
      <c r="E37" s="341" t="s">
        <v>456</v>
      </c>
      <c r="F37" s="333" t="s">
        <v>455</v>
      </c>
      <c r="G37" s="358">
        <v>200311400</v>
      </c>
      <c r="H37" s="341">
        <v>40974</v>
      </c>
      <c r="I37" s="453" t="s">
        <v>820</v>
      </c>
      <c r="J37" s="448" t="s">
        <v>33</v>
      </c>
      <c r="K37" s="448" t="s">
        <v>33</v>
      </c>
      <c r="L37" s="448" t="s">
        <v>33</v>
      </c>
      <c r="M37" s="448" t="s">
        <v>33</v>
      </c>
      <c r="N37" s="219">
        <v>2037603</v>
      </c>
      <c r="O37" s="369">
        <f>P37/N37</f>
        <v>1</v>
      </c>
      <c r="P37" s="219">
        <v>2037603</v>
      </c>
      <c r="Q37" s="370"/>
      <c r="R37" s="370"/>
      <c r="S37" s="370"/>
      <c r="T37" s="370"/>
      <c r="U37" s="370"/>
      <c r="V37" s="1"/>
    </row>
    <row r="38" spans="3:22" ht="15">
      <c r="C38" s="10" t="s">
        <v>644</v>
      </c>
      <c r="D38" s="10" t="s">
        <v>435</v>
      </c>
      <c r="E38" s="1" t="s">
        <v>567</v>
      </c>
      <c r="F38" s="314" t="s">
        <v>419</v>
      </c>
      <c r="G38" s="358">
        <v>200845800</v>
      </c>
      <c r="H38" s="350">
        <v>41804</v>
      </c>
      <c r="I38" s="453" t="s">
        <v>790</v>
      </c>
      <c r="J38" s="448" t="s">
        <v>33</v>
      </c>
      <c r="K38" s="462" t="s">
        <v>382</v>
      </c>
      <c r="L38" s="448" t="s">
        <v>33</v>
      </c>
      <c r="M38" s="448" t="s">
        <v>33</v>
      </c>
      <c r="N38" s="219">
        <v>675961</v>
      </c>
      <c r="O38" s="369">
        <f>Q38/N38</f>
        <v>0</v>
      </c>
      <c r="P38" s="370"/>
      <c r="Q38" s="219">
        <v>0</v>
      </c>
      <c r="R38" s="370"/>
      <c r="S38" s="370"/>
      <c r="T38" s="370"/>
      <c r="U38" s="370"/>
      <c r="V38" s="1"/>
    </row>
    <row r="39" spans="3:22" ht="15">
      <c r="C39" s="10" t="s">
        <v>644</v>
      </c>
      <c r="D39" s="3" t="s">
        <v>371</v>
      </c>
      <c r="E39" s="341" t="s">
        <v>130</v>
      </c>
      <c r="F39" s="333" t="s">
        <v>491</v>
      </c>
      <c r="G39" s="358">
        <v>200851800</v>
      </c>
      <c r="H39" s="341">
        <v>42909</v>
      </c>
      <c r="I39" s="462" t="s">
        <v>673</v>
      </c>
      <c r="J39" s="448" t="s">
        <v>33</v>
      </c>
      <c r="K39" s="448" t="s">
        <v>33</v>
      </c>
      <c r="L39" s="448" t="s">
        <v>33</v>
      </c>
      <c r="M39" s="448" t="s">
        <v>33</v>
      </c>
      <c r="N39" s="219">
        <v>246290</v>
      </c>
      <c r="O39" s="369">
        <f>P39/N39</f>
        <v>1</v>
      </c>
      <c r="P39" s="219">
        <v>246290</v>
      </c>
      <c r="Q39" s="370"/>
      <c r="R39" s="370"/>
      <c r="S39" s="370"/>
      <c r="T39" s="370"/>
      <c r="U39" s="370"/>
      <c r="V39" s="1"/>
    </row>
    <row r="40" spans="3:22" ht="15">
      <c r="C40" s="10" t="s">
        <v>644</v>
      </c>
      <c r="D40" s="3" t="s">
        <v>371</v>
      </c>
      <c r="E40" s="350" t="s">
        <v>130</v>
      </c>
      <c r="F40" s="314" t="s">
        <v>494</v>
      </c>
      <c r="G40" s="358">
        <v>200890700</v>
      </c>
      <c r="H40" s="350">
        <v>41224</v>
      </c>
      <c r="I40" s="453" t="s">
        <v>832</v>
      </c>
      <c r="J40" s="462" t="s">
        <v>382</v>
      </c>
      <c r="K40" s="448" t="s">
        <v>33</v>
      </c>
      <c r="L40" s="448" t="s">
        <v>33</v>
      </c>
      <c r="M40" s="448" t="s">
        <v>33</v>
      </c>
      <c r="N40" s="219">
        <v>824398</v>
      </c>
      <c r="O40" s="369">
        <f>P40/N40</f>
        <v>1</v>
      </c>
      <c r="P40" s="219">
        <v>824398</v>
      </c>
      <c r="Q40" s="370"/>
      <c r="R40" s="370"/>
      <c r="S40" s="370"/>
      <c r="T40" s="370"/>
      <c r="U40" s="370"/>
      <c r="V40" s="1"/>
    </row>
    <row r="41" spans="3:22" ht="15">
      <c r="C41" s="10" t="s">
        <v>644</v>
      </c>
      <c r="D41" s="10" t="s">
        <v>435</v>
      </c>
      <c r="E41" s="13"/>
      <c r="F41" s="14" t="s">
        <v>548</v>
      </c>
      <c r="G41" s="13"/>
      <c r="H41" s="13"/>
      <c r="I41" s="289"/>
      <c r="J41" s="289"/>
      <c r="K41" s="289"/>
      <c r="L41" s="289"/>
      <c r="M41" s="289"/>
      <c r="N41" s="70">
        <f>SUM(N4:N40)</f>
        <v>26475297</v>
      </c>
      <c r="O41" s="140" t="s">
        <v>36</v>
      </c>
      <c r="P41" s="70">
        <f aca="true" t="shared" si="2" ref="P41:V41">SUM(P4:P40)</f>
        <v>19041755</v>
      </c>
      <c r="Q41" s="70">
        <f t="shared" si="2"/>
        <v>233693</v>
      </c>
      <c r="R41" s="70">
        <f t="shared" si="2"/>
        <v>3495492</v>
      </c>
      <c r="S41" s="70">
        <f t="shared" si="2"/>
        <v>0</v>
      </c>
      <c r="T41" s="70">
        <f t="shared" si="2"/>
        <v>0</v>
      </c>
      <c r="U41" s="70">
        <f t="shared" si="2"/>
        <v>0</v>
      </c>
      <c r="V41" s="70">
        <f t="shared" si="2"/>
        <v>0</v>
      </c>
    </row>
    <row r="42" spans="3:22" ht="15">
      <c r="C42" s="3"/>
      <c r="D42" s="10"/>
      <c r="E42" s="3"/>
      <c r="F42" s="4"/>
      <c r="G42" s="3"/>
      <c r="H42" s="3"/>
      <c r="I42" s="3"/>
      <c r="J42" s="3"/>
      <c r="K42" s="3"/>
      <c r="L42" s="3"/>
      <c r="M42" s="3"/>
      <c r="N42" s="62"/>
      <c r="O42" s="114"/>
      <c r="P42" s="1"/>
      <c r="Q42" s="1"/>
      <c r="R42" s="1"/>
      <c r="S42" s="1"/>
      <c r="T42" s="1"/>
      <c r="U42" s="1"/>
      <c r="V42" s="1"/>
    </row>
    <row r="43" spans="3:22" ht="15">
      <c r="C43" s="10"/>
      <c r="D43" s="10"/>
      <c r="E43" s="13"/>
      <c r="F43" s="14"/>
      <c r="G43" s="135"/>
      <c r="H43" s="13"/>
      <c r="I43" s="13"/>
      <c r="J43" s="13"/>
      <c r="K43" s="13"/>
      <c r="L43" s="13"/>
      <c r="M43" s="13"/>
      <c r="N43" s="70"/>
      <c r="O43" s="71"/>
      <c r="P43" s="1"/>
      <c r="Q43" s="1"/>
      <c r="R43" s="1"/>
      <c r="S43" s="1"/>
      <c r="T43" s="1"/>
      <c r="U43" s="1"/>
      <c r="V43" s="1"/>
    </row>
    <row r="44" spans="3:22" s="5" customFormat="1" ht="11.25">
      <c r="C44" s="10"/>
      <c r="D44" s="10"/>
      <c r="E44" s="3"/>
      <c r="F44" s="4"/>
      <c r="G44" s="29"/>
      <c r="H44" s="3"/>
      <c r="I44" s="3"/>
      <c r="J44" s="3"/>
      <c r="K44" s="3"/>
      <c r="L44" s="3"/>
      <c r="M44" s="3"/>
      <c r="N44" s="62"/>
      <c r="O44" s="68"/>
      <c r="P44" s="3"/>
      <c r="Q44" s="3"/>
      <c r="R44" s="3"/>
      <c r="S44" s="3"/>
      <c r="T44" s="3"/>
      <c r="U44" s="3"/>
      <c r="V44" s="3"/>
    </row>
    <row r="45" spans="3:22" s="5" customFormat="1" ht="11.25">
      <c r="C45" s="10"/>
      <c r="D45" s="10"/>
      <c r="E45" s="10"/>
      <c r="F45" s="340"/>
      <c r="G45" s="29"/>
      <c r="H45" s="10"/>
      <c r="I45" s="10"/>
      <c r="J45" s="10"/>
      <c r="K45" s="10"/>
      <c r="L45" s="10"/>
      <c r="M45" s="10"/>
      <c r="N45" s="66"/>
      <c r="O45" s="68"/>
      <c r="P45" s="3"/>
      <c r="Q45" s="3"/>
      <c r="R45" s="3"/>
      <c r="S45" s="3"/>
      <c r="T45" s="3"/>
      <c r="U45" s="3"/>
      <c r="V45" s="3"/>
    </row>
    <row r="46" spans="3:22" s="5" customFormat="1" ht="11.25">
      <c r="C46" s="10"/>
      <c r="D46" s="10"/>
      <c r="E46" s="10"/>
      <c r="F46" s="340"/>
      <c r="G46" s="29"/>
      <c r="H46" s="10"/>
      <c r="I46" s="10"/>
      <c r="J46" s="10"/>
      <c r="K46" s="10"/>
      <c r="L46" s="10"/>
      <c r="M46" s="10"/>
      <c r="N46" s="66"/>
      <c r="O46" s="68"/>
      <c r="P46" s="3"/>
      <c r="Q46" s="3"/>
      <c r="R46" s="3"/>
      <c r="S46" s="3"/>
      <c r="T46" s="3"/>
      <c r="U46" s="3"/>
      <c r="V46" s="3"/>
    </row>
    <row r="47" spans="3:22" s="38" customFormat="1" ht="11.25">
      <c r="C47" s="13"/>
      <c r="D47" s="13"/>
      <c r="E47" s="13"/>
      <c r="F47" s="14"/>
      <c r="G47" s="13"/>
      <c r="H47" s="13"/>
      <c r="I47" s="13"/>
      <c r="J47" s="13"/>
      <c r="K47" s="13"/>
      <c r="L47" s="13"/>
      <c r="M47" s="13"/>
      <c r="N47" s="70"/>
      <c r="O47" s="140"/>
      <c r="P47" s="13"/>
      <c r="Q47" s="13"/>
      <c r="R47" s="13"/>
      <c r="S47" s="13"/>
      <c r="T47" s="13"/>
      <c r="U47" s="13"/>
      <c r="V47" s="13"/>
    </row>
    <row r="48" spans="3:15" s="5" customFormat="1" ht="11.25">
      <c r="C48" s="3"/>
      <c r="D48" s="3"/>
      <c r="E48" s="3"/>
      <c r="F48" s="4"/>
      <c r="G48" s="3"/>
      <c r="H48" s="3"/>
      <c r="I48" s="3"/>
      <c r="J48" s="3"/>
      <c r="K48" s="3"/>
      <c r="L48" s="3"/>
      <c r="M48" s="3"/>
      <c r="N48" s="62"/>
      <c r="O48" s="3"/>
    </row>
    <row r="49" spans="3:15" s="5" customFormat="1" ht="12">
      <c r="C49" s="3"/>
      <c r="D49" s="3"/>
      <c r="E49" s="3"/>
      <c r="F49" s="4"/>
      <c r="G49" s="3"/>
      <c r="H49" s="3"/>
      <c r="I49" s="3"/>
      <c r="J49" s="3"/>
      <c r="K49" s="3"/>
      <c r="L49" s="3"/>
      <c r="M49" s="3"/>
      <c r="N49" s="156"/>
      <c r="O49" s="3"/>
    </row>
    <row r="50" spans="3:15" s="5" customFormat="1" ht="12">
      <c r="C50" s="3"/>
      <c r="D50" s="3"/>
      <c r="E50" s="3"/>
      <c r="F50" s="4"/>
      <c r="G50" s="3"/>
      <c r="H50" s="3"/>
      <c r="I50" s="3"/>
      <c r="J50" s="3"/>
      <c r="K50" s="3"/>
      <c r="L50" s="3"/>
      <c r="M50" s="3"/>
      <c r="N50" s="156"/>
      <c r="O50" s="3"/>
    </row>
    <row r="51" spans="3:15" s="5" customFormat="1" ht="12">
      <c r="C51" s="3"/>
      <c r="D51" s="3"/>
      <c r="E51" s="3"/>
      <c r="F51" s="4"/>
      <c r="G51" s="3"/>
      <c r="H51" s="3"/>
      <c r="I51" s="3"/>
      <c r="J51" s="3"/>
      <c r="K51" s="3"/>
      <c r="L51" s="3"/>
      <c r="M51" s="3"/>
      <c r="N51" s="156"/>
      <c r="O51" s="3"/>
    </row>
    <row r="52" spans="3:15" s="5" customFormat="1" ht="12">
      <c r="C52" s="3"/>
      <c r="D52" s="3"/>
      <c r="E52" s="3"/>
      <c r="F52" s="4"/>
      <c r="G52" s="3"/>
      <c r="H52" s="3"/>
      <c r="I52" s="3"/>
      <c r="J52" s="3"/>
      <c r="K52" s="3"/>
      <c r="L52" s="3"/>
      <c r="M52" s="3"/>
      <c r="N52" s="156"/>
      <c r="O52" s="3"/>
    </row>
  </sheetData>
  <sheetProtection/>
  <mergeCells count="5">
    <mergeCell ref="C2:F2"/>
    <mergeCell ref="G2:H2"/>
    <mergeCell ref="I2:M2"/>
    <mergeCell ref="N2:R2"/>
    <mergeCell ref="T2:V2"/>
  </mergeCells>
  <printOptions gridLines="1"/>
  <pageMargins left="0.7" right="0.7" top="0.75" bottom="0.75" header="0.3" footer="0.3"/>
  <pageSetup horizontalDpi="600" verticalDpi="600" orientation="landscape" paperSize="17" scale="65" r:id="rId3"/>
  <legacyDrawing r:id="rId2"/>
</worksheet>
</file>

<file path=xl/worksheets/sheet9.xml><?xml version="1.0" encoding="utf-8"?>
<worksheet xmlns="http://schemas.openxmlformats.org/spreadsheetml/2006/main" xmlns:r="http://schemas.openxmlformats.org/officeDocument/2006/relationships">
  <dimension ref="C3:R6"/>
  <sheetViews>
    <sheetView zoomScalePageLayoutView="0" workbookViewId="0" topLeftCell="C1">
      <selection activeCell="N5" sqref="N5"/>
    </sheetView>
  </sheetViews>
  <sheetFormatPr defaultColWidth="9.140625" defaultRowHeight="15"/>
  <cols>
    <col min="3" max="3" width="23.421875" style="0" customWidth="1"/>
    <col min="4" max="4" width="14.140625" style="0" customWidth="1"/>
    <col min="5" max="5" width="14.00390625" style="0" customWidth="1"/>
    <col min="6" max="6" width="12.28125" style="0" customWidth="1"/>
    <col min="9" max="9" width="10.00390625" style="0" customWidth="1"/>
    <col min="10" max="10" width="31.00390625" style="0" customWidth="1"/>
  </cols>
  <sheetData>
    <row r="3" spans="3:18" ht="45.75">
      <c r="C3" s="39" t="s">
        <v>32</v>
      </c>
      <c r="D3" s="39" t="s">
        <v>0</v>
      </c>
      <c r="E3" s="39" t="s">
        <v>1</v>
      </c>
      <c r="F3" s="40" t="s">
        <v>3</v>
      </c>
      <c r="G3" s="40" t="s">
        <v>120</v>
      </c>
      <c r="H3" s="39" t="s">
        <v>2</v>
      </c>
      <c r="I3" s="41" t="s">
        <v>12</v>
      </c>
      <c r="J3" s="41" t="s">
        <v>4</v>
      </c>
      <c r="K3" s="42" t="s">
        <v>5</v>
      </c>
      <c r="L3" s="41" t="s">
        <v>104</v>
      </c>
      <c r="M3" s="41" t="s">
        <v>6</v>
      </c>
      <c r="N3" s="41" t="s">
        <v>7</v>
      </c>
      <c r="O3" s="67" t="s">
        <v>56</v>
      </c>
      <c r="P3" s="67" t="s">
        <v>58</v>
      </c>
      <c r="Q3" s="67" t="s">
        <v>57</v>
      </c>
      <c r="R3" s="61" t="s">
        <v>48</v>
      </c>
    </row>
    <row r="4" spans="3:18" ht="15">
      <c r="C4" s="3" t="s">
        <v>532</v>
      </c>
      <c r="D4" s="3" t="s">
        <v>531</v>
      </c>
      <c r="E4" s="3" t="s">
        <v>36</v>
      </c>
      <c r="F4" s="29">
        <v>199205900</v>
      </c>
      <c r="G4" s="3">
        <v>42893</v>
      </c>
      <c r="H4" s="3" t="s">
        <v>45</v>
      </c>
      <c r="I4" s="3" t="s">
        <v>534</v>
      </c>
      <c r="J4" s="3" t="s">
        <v>533</v>
      </c>
      <c r="K4" s="3" t="s">
        <v>33</v>
      </c>
      <c r="L4" s="3" t="s">
        <v>33</v>
      </c>
      <c r="M4" s="3" t="s">
        <v>33</v>
      </c>
      <c r="N4" s="3" t="s">
        <v>559</v>
      </c>
      <c r="O4" s="62">
        <v>91267</v>
      </c>
      <c r="P4" s="62">
        <v>91267</v>
      </c>
      <c r="Q4" s="62">
        <v>9500</v>
      </c>
      <c r="R4" s="68">
        <f>Q4/P4</f>
        <v>0.10409019689482507</v>
      </c>
    </row>
    <row r="5" spans="3:18" ht="15">
      <c r="C5" s="3"/>
      <c r="D5" s="3"/>
      <c r="E5" s="3"/>
      <c r="F5" s="29"/>
      <c r="G5" s="3"/>
      <c r="H5" s="3"/>
      <c r="I5" s="3"/>
      <c r="J5" s="3"/>
      <c r="K5" s="3"/>
      <c r="L5" s="3"/>
      <c r="M5" s="3"/>
      <c r="N5" s="72"/>
      <c r="O5" s="62"/>
      <c r="P5" s="62"/>
      <c r="Q5" s="62"/>
      <c r="R5" s="68"/>
    </row>
    <row r="6" spans="3:18" ht="15">
      <c r="C6" s="3"/>
      <c r="D6" s="3"/>
      <c r="E6" s="3"/>
      <c r="F6" s="29"/>
      <c r="G6" s="3"/>
      <c r="H6" s="3"/>
      <c r="I6" s="3"/>
      <c r="J6" s="3"/>
      <c r="K6" s="3"/>
      <c r="L6" s="3"/>
      <c r="M6" s="3"/>
      <c r="N6" s="73"/>
      <c r="O6" s="62"/>
      <c r="P6" s="62"/>
      <c r="Q6" s="62"/>
      <c r="R6" s="6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Bruce Crawford</dc:creator>
  <cp:keywords/>
  <dc:description/>
  <cp:lastModifiedBy>Bruce A Crawford</cp:lastModifiedBy>
  <cp:lastPrinted>2009-11-02T21:11:24Z</cp:lastPrinted>
  <dcterms:created xsi:type="dcterms:W3CDTF">2009-05-14T15:32:27Z</dcterms:created>
  <dcterms:modified xsi:type="dcterms:W3CDTF">2009-11-02T21:11:32Z</dcterms:modified>
  <cp:category/>
  <cp:version/>
  <cp:contentType/>
  <cp:contentStatus/>
</cp:coreProperties>
</file>