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05" windowWidth="12780" windowHeight="2010" activeTab="3"/>
  </bookViews>
  <sheets>
    <sheet name="98Plan Medium" sheetId="1" r:id="rId1"/>
    <sheet name="MidC 5_00 Forecast" sheetId="2" r:id="rId2"/>
    <sheet name="5th Plan Draft 092802" sheetId="3" r:id="rId3"/>
    <sheet name="Conservation Load Shapes" sheetId="4" r:id="rId4"/>
    <sheet name="Load &amp; Coincident Factors" sheetId="5" r:id="rId5"/>
    <sheet name="Annual &amp; Monthly Load Factors" sheetId="6" r:id="rId6"/>
  </sheets>
  <externalReferences>
    <externalReference r:id="rId9"/>
  </externalReferences>
  <definedNames>
    <definedName name="_Key1" hidden="1">#REF!</definedName>
    <definedName name="_Order1" hidden="1">255</definedName>
    <definedName name="_Sort" hidden="1">#REF!</definedName>
    <definedName name="BYEAR" localSheetId="1">'MidC 5_00 Forecast'!$B$30</definedName>
    <definedName name="BYEAR">'[1]Case Info'!$B$34</definedName>
    <definedName name="INFL" localSheetId="1">'MidC 5_00 Forecast'!$B$29</definedName>
    <definedName name="infl">'[1]Case Info'!$B$33</definedName>
    <definedName name="_xlnm.Print_Area" localSheetId="3">'Conservation Load Shapes'!$A$4:$N$8</definedName>
  </definedNames>
  <calcPr fullCalcOnLoad="1"/>
</workbook>
</file>

<file path=xl/comments1.xml><?xml version="1.0" encoding="utf-8"?>
<comments xmlns="http://schemas.openxmlformats.org/spreadsheetml/2006/main">
  <authors>
    <author>Pete Swartz</author>
  </authors>
  <commentList>
    <comment ref="A5" authorId="0">
      <text>
        <r>
          <rPr>
            <b/>
            <sz val="8"/>
            <rFont val="Tahoma"/>
            <family val="0"/>
          </rPr>
          <t>Pete Swartz:</t>
        </r>
        <r>
          <rPr>
            <sz val="8"/>
            <rFont val="Tahoma"/>
            <family val="0"/>
          </rPr>
          <t xml:space="preserve">
The "Period" header is required and has to be in column 1.  A date format is required.  Data has to start in the first 100 rows.
Data has to start before the Program start date.
The last year of data is extended to cover the program life if necessary, so make sure the data ends in a with a full calendar year's worth of entries.
</t>
        </r>
      </text>
    </comment>
    <comment ref="A3" authorId="0">
      <text>
        <r>
          <rPr>
            <b/>
            <sz val="8"/>
            <rFont val="Tahoma"/>
            <family val="0"/>
          </rPr>
          <t>Pete Swartz:</t>
        </r>
        <r>
          <rPr>
            <sz val="8"/>
            <rFont val="Tahoma"/>
            <family val="0"/>
          </rPr>
          <t xml:space="preserve">
Code searches for string "Embedded Inflation" in column A, so don't change the text.
The inflation value is has to be entered in column C of the corresponding row.</t>
        </r>
      </text>
    </comment>
  </commentList>
</comments>
</file>

<file path=xl/comments2.xml><?xml version="1.0" encoding="utf-8"?>
<comments xmlns="http://schemas.openxmlformats.org/spreadsheetml/2006/main">
  <authors>
    <author>Pete Swartz</author>
  </authors>
  <commentList>
    <comment ref="A3" authorId="0">
      <text>
        <r>
          <rPr>
            <b/>
            <sz val="8"/>
            <rFont val="Tahoma"/>
            <family val="0"/>
          </rPr>
          <t>Pete Swartz:</t>
        </r>
        <r>
          <rPr>
            <sz val="8"/>
            <rFont val="Tahoma"/>
            <family val="0"/>
          </rPr>
          <t xml:space="preserve">
Code searches for string "Embedded Inflation" in column A, so don't change the text.
The inflation value is has to be entered in column C of the corresponding row.</t>
        </r>
      </text>
    </comment>
    <comment ref="A5" authorId="0">
      <text>
        <r>
          <rPr>
            <b/>
            <sz val="8"/>
            <rFont val="Tahoma"/>
            <family val="0"/>
          </rPr>
          <t>Pete Swartz:</t>
        </r>
        <r>
          <rPr>
            <sz val="8"/>
            <rFont val="Tahoma"/>
            <family val="0"/>
          </rPr>
          <t xml:space="preserve">
The "Period" header is required and has to be in column 1.  A date format is required.  Data has to start in the first 100 rows.
Data has to start before the Program start date.
The last year of data is extended to cover the program life if necessary, so make sure the data ends in a with a full calendar year's worth of entries.
</t>
        </r>
      </text>
    </comment>
  </commentList>
</comments>
</file>

<file path=xl/comments3.xml><?xml version="1.0" encoding="utf-8"?>
<comments xmlns="http://schemas.openxmlformats.org/spreadsheetml/2006/main">
  <authors>
    <author>Pete Swartz</author>
  </authors>
  <commentList>
    <comment ref="A3" authorId="0">
      <text>
        <r>
          <rPr>
            <b/>
            <sz val="8"/>
            <rFont val="Tahoma"/>
            <family val="0"/>
          </rPr>
          <t>Pete Swartz:</t>
        </r>
        <r>
          <rPr>
            <sz val="8"/>
            <rFont val="Tahoma"/>
            <family val="0"/>
          </rPr>
          <t xml:space="preserve">
Code searches for string "Embedded Inflation" in column A, so don't change the text.
The inflation value is has to be entered in column C of the corresponding row.</t>
        </r>
      </text>
    </comment>
    <comment ref="A5" authorId="0">
      <text>
        <r>
          <rPr>
            <b/>
            <sz val="8"/>
            <rFont val="Tahoma"/>
            <family val="0"/>
          </rPr>
          <t>Pete Swartz:</t>
        </r>
        <r>
          <rPr>
            <sz val="8"/>
            <rFont val="Tahoma"/>
            <family val="0"/>
          </rPr>
          <t xml:space="preserve">
The "Period" header is required and has to be in column 1.  A date format is required.  Data has to start in the first 100 rows.
Data has to start before the Program start date.
The last year of data is extended to cover the program life if necessary, so make sure the data ends in a with a full calendar year's worth of entries.
</t>
        </r>
      </text>
    </comment>
  </commentList>
</comments>
</file>

<file path=xl/sharedStrings.xml><?xml version="1.0" encoding="utf-8"?>
<sst xmlns="http://schemas.openxmlformats.org/spreadsheetml/2006/main" count="813" uniqueCount="374">
  <si>
    <t>Sep</t>
  </si>
  <si>
    <t>Oct</t>
  </si>
  <si>
    <t>Nov</t>
  </si>
  <si>
    <t>Dec</t>
  </si>
  <si>
    <t>Jan</t>
  </si>
  <si>
    <t>Feb</t>
  </si>
  <si>
    <t>Mar</t>
  </si>
  <si>
    <t>Apr</t>
  </si>
  <si>
    <t>May</t>
  </si>
  <si>
    <t>Jun</t>
  </si>
  <si>
    <t>Jul</t>
  </si>
  <si>
    <t>Aug</t>
  </si>
  <si>
    <t>Shape ID</t>
  </si>
  <si>
    <t>Segment</t>
  </si>
  <si>
    <t>ResDHW</t>
  </si>
  <si>
    <t>ResDRY</t>
  </si>
  <si>
    <t>ResCOOK</t>
  </si>
  <si>
    <t>ResFRZR</t>
  </si>
  <si>
    <t>ResLIGHT</t>
  </si>
  <si>
    <t>ResFRIG</t>
  </si>
  <si>
    <t>ResOTHER</t>
  </si>
  <si>
    <t>ResCAC</t>
  </si>
  <si>
    <t>Period</t>
  </si>
  <si>
    <t>Seg 1</t>
  </si>
  <si>
    <t>Seg 2</t>
  </si>
  <si>
    <t>Seg 3</t>
  </si>
  <si>
    <t>Seg 4</t>
  </si>
  <si>
    <t>Embedded Inflation</t>
  </si>
  <si>
    <t>IrrgAGR</t>
  </si>
  <si>
    <t>SysLOAD</t>
  </si>
  <si>
    <t>Conservation Savings Load Shape Data</t>
  </si>
  <si>
    <t>ExCOMM</t>
  </si>
  <si>
    <t>NewCOMM</t>
  </si>
  <si>
    <t>SIC20</t>
  </si>
  <si>
    <t>SIC24</t>
  </si>
  <si>
    <t>SIC26</t>
  </si>
  <si>
    <t>DSIAlum</t>
  </si>
  <si>
    <t>1997$</t>
  </si>
  <si>
    <t>ResSHWX</t>
  </si>
  <si>
    <t>ResSHNEW</t>
  </si>
  <si>
    <t>Residential Clothes Dryers</t>
  </si>
  <si>
    <t>Residential Cooking</t>
  </si>
  <si>
    <t>Residential Freezers</t>
  </si>
  <si>
    <t>Residential Lighting</t>
  </si>
  <si>
    <t>Residential Refrigerators</t>
  </si>
  <si>
    <t>Residential Other</t>
  </si>
  <si>
    <t>Residential Domestic Water Heating</t>
  </si>
  <si>
    <t>FLAT</t>
  </si>
  <si>
    <t>1998 Plan Avoided Cost - Medium</t>
  </si>
  <si>
    <t>95 to 97$=</t>
  </si>
  <si>
    <t>Mid-Columbia Whole Price Forecast 05/4/00</t>
  </si>
  <si>
    <t>ResWASH</t>
  </si>
  <si>
    <t>Monthly Load Factor</t>
  </si>
  <si>
    <t>End Use</t>
  </si>
  <si>
    <t>JAN</t>
  </si>
  <si>
    <t>FEB</t>
  </si>
  <si>
    <t>MAR</t>
  </si>
  <si>
    <t>APR</t>
  </si>
  <si>
    <t>MAY</t>
  </si>
  <si>
    <t>JUN</t>
  </si>
  <si>
    <t>JUL</t>
  </si>
  <si>
    <t>AUG</t>
  </si>
  <si>
    <t>SEP</t>
  </si>
  <si>
    <t>OCT</t>
  </si>
  <si>
    <t>NOV</t>
  </si>
  <si>
    <t>DEC</t>
  </si>
  <si>
    <t>ResSpHtHP</t>
  </si>
  <si>
    <t>ResSpHtFAF</t>
  </si>
  <si>
    <t>ResSpHtBB</t>
  </si>
  <si>
    <t>ResTTL</t>
  </si>
  <si>
    <t>END-USE</t>
  </si>
  <si>
    <t>Bulk Power System Extreme Winter Peak</t>
  </si>
  <si>
    <t>Bulk Power System Winter Peak</t>
  </si>
  <si>
    <t>Bulk Power System Summer Peak</t>
  </si>
  <si>
    <t>Load Factor (LF) - Ratio of average energy for the year (annual kWh/8760) to peak demand. Load factors are computed for each time period defined above. Load factors can be greater than 1.0 when the coincident demand for the time period is lower than the average yearly demand.</t>
  </si>
  <si>
    <t>Coincident Factor (CF) - Ratio of maximum demand to the site non-coincident peak. A related measure is the diversity factor which is the reciprocal of the coincidence factor.</t>
  </si>
  <si>
    <t>Coincident Factor</t>
  </si>
  <si>
    <t>End Use Diversified Peak</t>
  </si>
  <si>
    <t>ResSpHTBBZ1</t>
  </si>
  <si>
    <t>ResSpHTBBZ2</t>
  </si>
  <si>
    <t>ResSpHTBBZ3</t>
  </si>
  <si>
    <t>ResSpHTFAFZ1</t>
  </si>
  <si>
    <t>ResSpHTFAFZ2</t>
  </si>
  <si>
    <t>ResSpHTFAFZ3</t>
  </si>
  <si>
    <t>ResSpHtHPZ1</t>
  </si>
  <si>
    <t>ResSpHtHPZ2</t>
  </si>
  <si>
    <t>ResSpHtHPZ3</t>
  </si>
  <si>
    <t>ResCACZ1</t>
  </si>
  <si>
    <t>ResCACZ2</t>
  </si>
  <si>
    <t>ResCACZ3</t>
  </si>
  <si>
    <t>Residential Clothes Washers</t>
  </si>
  <si>
    <t>Residential Total</t>
  </si>
  <si>
    <t>ResSpHtBBZ1</t>
  </si>
  <si>
    <t>ResSpHtBBZ2</t>
  </si>
  <si>
    <t>ResSpHtBBZ3</t>
  </si>
  <si>
    <t>ResSpHtFAFZ1</t>
  </si>
  <si>
    <t>ResSpHtFAFZ2</t>
  </si>
  <si>
    <t>ResSpHtFAFZ3</t>
  </si>
  <si>
    <t>Residential Space Heating - Retrofit Regional Average</t>
  </si>
  <si>
    <t>Residential Space Heating - New Regional Average</t>
  </si>
  <si>
    <t>Residential Window Air Conditioning - Regional Average</t>
  </si>
  <si>
    <t>Residential Central Air Conditioning Regional Average</t>
  </si>
  <si>
    <t>Group Diversified Peak Load Factor</t>
  </si>
  <si>
    <t>Ann LF &amp; CF:</t>
  </si>
  <si>
    <t>ComLight</t>
  </si>
  <si>
    <t>NA</t>
  </si>
  <si>
    <t>Sector/End Use</t>
  </si>
  <si>
    <t>Code</t>
  </si>
  <si>
    <t>Load Factor</t>
  </si>
  <si>
    <t>End Use Load Factors</t>
  </si>
  <si>
    <t>Coincident Factors</t>
  </si>
  <si>
    <t>SysLoad</t>
  </si>
  <si>
    <t>CSPVCW3</t>
  </si>
  <si>
    <t>CSPVCW4</t>
  </si>
  <si>
    <t>CSPVCW5</t>
  </si>
  <si>
    <t>CSPVCS3</t>
  </si>
  <si>
    <t>CSPVCS4</t>
  </si>
  <si>
    <t>CSPVCS5</t>
  </si>
  <si>
    <t>Customer Side Photovoltaic - Winter Peaking Solar Zone 3</t>
  </si>
  <si>
    <t>Customer Side Photovoltaic - Winter Peaking Solar Zone 4</t>
  </si>
  <si>
    <t>Customer Side Photovoltaic - Winter Peaking Solar Zone 5</t>
  </si>
  <si>
    <t>Customer Side Photovoltaic - Summer Peaking Solar Zone 3</t>
  </si>
  <si>
    <t>Customer Side Photovoltaic - Summer Peaking Solar Zone 4</t>
  </si>
  <si>
    <t>Customer Side Photovoltaic - Summer Peaking Solar Zone 5</t>
  </si>
  <si>
    <t>ResCACPNW</t>
  </si>
  <si>
    <t>ResWACZ1</t>
  </si>
  <si>
    <t>ResWACZ2</t>
  </si>
  <si>
    <t>ResWACZ3</t>
  </si>
  <si>
    <t>ResWACPNW</t>
  </si>
  <si>
    <t>VendContrl</t>
  </si>
  <si>
    <t>Base Year $</t>
  </si>
  <si>
    <t>Electricity $/MWh</t>
  </si>
  <si>
    <t>Natural Gas  $/MMBtu</t>
  </si>
  <si>
    <t>OTECDis</t>
  </si>
  <si>
    <t>SolarDHWZ1W</t>
  </si>
  <si>
    <t>SolarDHWZ2W</t>
  </si>
  <si>
    <t>SolarDHWZ3W</t>
  </si>
  <si>
    <t>SolarDHWZ4W</t>
  </si>
  <si>
    <t>SolarDHWZ5W</t>
  </si>
  <si>
    <t>SolarDHWZ1S</t>
  </si>
  <si>
    <t>SolarDHWZ2S</t>
  </si>
  <si>
    <t>SolarDHWZ3S</t>
  </si>
  <si>
    <t>SolarDHWZ4S</t>
  </si>
  <si>
    <t>SolarDHWZ5S</t>
  </si>
  <si>
    <t>Customer Side Photovoltaic - Winter Peaking Solar Zone 1</t>
  </si>
  <si>
    <t>Customer Side Photovoltaic - Winter Peaking Solar Zone 2</t>
  </si>
  <si>
    <t>Customer Side Photovoltaic - Summer Peaking Solar Zone 1</t>
  </si>
  <si>
    <t>Customer Side Photovoltaic - Summer Peaking Solar Zone 2</t>
  </si>
  <si>
    <t>CSPVCW1</t>
  </si>
  <si>
    <t>CSPVCW2</t>
  </si>
  <si>
    <t>CSPVCS1</t>
  </si>
  <si>
    <t>CSPVCS2</t>
  </si>
  <si>
    <t>Residential Space Heating - Baseboard Heating Zone 1</t>
  </si>
  <si>
    <t>Residential Space Heating - Baseboard Heating Zone 2</t>
  </si>
  <si>
    <t>Residential Space Heating - Baseboard Heating Zone 3</t>
  </si>
  <si>
    <t>Residential Space Heating - Forced Air Furnace Heating Zone 1</t>
  </si>
  <si>
    <t>Residential Space Heating - Forced Air Furnace Heating Zone 2</t>
  </si>
  <si>
    <t>Residential Space Heating - Forced Air Furnace Heating Zone 3</t>
  </si>
  <si>
    <t>Residential Space Heating - Heat Pump Heating Zone 1</t>
  </si>
  <si>
    <t>Residential Space Heating - Heat Pump Heating Zone 2</t>
  </si>
  <si>
    <t>Residential Space Heating - Heat Pump Heating Zone 3</t>
  </si>
  <si>
    <t>Residential Window Air Conditioning - Cooling Zone 1</t>
  </si>
  <si>
    <t>Residential Window Air Conditioning - Cooling Zone 2</t>
  </si>
  <si>
    <t>Residential Window Air Conditioning - Cooling Zone 3</t>
  </si>
  <si>
    <t>Residential Central Air Conditioning - Cooling Zone 1</t>
  </si>
  <si>
    <t>Residential Central Air Conditioning - Cooling Zone 2</t>
  </si>
  <si>
    <t>Residential Central Air Conditioning - Cooling Zone 3</t>
  </si>
  <si>
    <t>Solar Domestic Water Heating - Winter Peaking Solar Zone 1</t>
  </si>
  <si>
    <t>Solar Domestic Water Heating - Winter Peaking Solar Zone 2</t>
  </si>
  <si>
    <t>Solar Domestic Water Heating - Winter Peaking Solar Zone 3</t>
  </si>
  <si>
    <t>Solar Domestic Water Heating - Winter Peaking Solar Zone 4</t>
  </si>
  <si>
    <t>Solar Domestic Water Heating - Winter Peaking Solar Zone 5</t>
  </si>
  <si>
    <t>Solar Domestic Water Heating - Summer Peaking Solar Zone 1</t>
  </si>
  <si>
    <t>Solar Domestic Water Heating - Summer Peaking Solar Zone 2</t>
  </si>
  <si>
    <t>Solar Domestic Water Heating - Summer Peaking Solar Zone 3</t>
  </si>
  <si>
    <t>Solar Domestic Water Heating - Summer Peaking Solar Zone 4</t>
  </si>
  <si>
    <t>Solar Domestic Water Heating - Summer Peaking Solar Zone 5</t>
  </si>
  <si>
    <t>NewCommLight</t>
  </si>
  <si>
    <t>ExCommLight</t>
  </si>
  <si>
    <t>Commercial - New Shell &amp; HVAC Measures</t>
  </si>
  <si>
    <t>SmComCAC</t>
  </si>
  <si>
    <t>SmComHP</t>
  </si>
  <si>
    <t>SmComWX</t>
  </si>
  <si>
    <t>DairyDHW</t>
  </si>
  <si>
    <t>StreetLight</t>
  </si>
  <si>
    <t>NewLgOffElecHt</t>
  </si>
  <si>
    <t>NewLgOffHtPmpHt</t>
  </si>
  <si>
    <t>NewLgOffGasHt</t>
  </si>
  <si>
    <t>NewSmOffElecHt</t>
  </si>
  <si>
    <t>NewSmOffHtPmpHt</t>
  </si>
  <si>
    <t>NewSmOffGasHt</t>
  </si>
  <si>
    <t>NewRestElecHt</t>
  </si>
  <si>
    <t>NewRestHtPmpHt</t>
  </si>
  <si>
    <t>NewRestGasHt</t>
  </si>
  <si>
    <t>NewLgRetElecHt</t>
  </si>
  <si>
    <t>NewLgRetHtPmpHt</t>
  </si>
  <si>
    <t>NewLgRetGasHt</t>
  </si>
  <si>
    <t>NewSmRetElecHt</t>
  </si>
  <si>
    <t>NewSmRetHtPmpHt</t>
  </si>
  <si>
    <t>NewSmRetGasHt</t>
  </si>
  <si>
    <t>NewGrocElecHt</t>
  </si>
  <si>
    <t>NewGrocHtPmpHt</t>
  </si>
  <si>
    <t>NewGrocGasHt</t>
  </si>
  <si>
    <t>NewWarehElecHt</t>
  </si>
  <si>
    <t>NewWarehHtPmpHt</t>
  </si>
  <si>
    <t>NewWarehGasHt</t>
  </si>
  <si>
    <t>NewSchoolElecHt</t>
  </si>
  <si>
    <t>NewSchoolHtPmpHt</t>
  </si>
  <si>
    <t>NewSchoolGasHt</t>
  </si>
  <si>
    <t>NewHealthElecHt</t>
  </si>
  <si>
    <t>NewHealthHtPmpHt</t>
  </si>
  <si>
    <t>NewHealthGasHt</t>
  </si>
  <si>
    <t>NewHotelElecHt</t>
  </si>
  <si>
    <t>NewHotelHtPmpHt</t>
  </si>
  <si>
    <t>NewHotelGasHt</t>
  </si>
  <si>
    <t>NewLgOff</t>
  </si>
  <si>
    <t>NewSmOff</t>
  </si>
  <si>
    <t>NewRest</t>
  </si>
  <si>
    <t>NewLgRet</t>
  </si>
  <si>
    <t>NewSmRet</t>
  </si>
  <si>
    <t>NewGroc</t>
  </si>
  <si>
    <t>NewWareh</t>
  </si>
  <si>
    <t>NewSchool</t>
  </si>
  <si>
    <t>NewHealth</t>
  </si>
  <si>
    <t>NewHotel</t>
  </si>
  <si>
    <t>ExLgOffElecHt</t>
  </si>
  <si>
    <t>ExLgOffHtPmpHt</t>
  </si>
  <si>
    <t>ExLgOffGasHt</t>
  </si>
  <si>
    <t>ExSmOffElecHt</t>
  </si>
  <si>
    <t>ExSmOffHtPmpHt</t>
  </si>
  <si>
    <t>ExSmOffGasHt</t>
  </si>
  <si>
    <t>ExRestElecHt</t>
  </si>
  <si>
    <t>ExRestHtPmpHt</t>
  </si>
  <si>
    <t>ExRestGasHt</t>
  </si>
  <si>
    <t>ExLgRetElecHt</t>
  </si>
  <si>
    <t>ExLgRetHtPmpHt</t>
  </si>
  <si>
    <t>ExLgRetGasHt</t>
  </si>
  <si>
    <t>ExSmRetElecHt</t>
  </si>
  <si>
    <t>ExSmRetHtPmpHt</t>
  </si>
  <si>
    <t>ExSmRetGasHt</t>
  </si>
  <si>
    <t>ExGrocElecHt</t>
  </si>
  <si>
    <t>ExGrocHtPmpHt</t>
  </si>
  <si>
    <t>ExGrocGasHt</t>
  </si>
  <si>
    <t>ExWarehElecHt</t>
  </si>
  <si>
    <t>ExWarehHtPmpHt</t>
  </si>
  <si>
    <t>ExWarehGasHt</t>
  </si>
  <si>
    <t>ExSchoolElecHt</t>
  </si>
  <si>
    <t>ExSchoolHtPmpHt</t>
  </si>
  <si>
    <t>ExSchoolGasHt</t>
  </si>
  <si>
    <t>ExHealthElecHt</t>
  </si>
  <si>
    <t>ExHealthHtPmpHt</t>
  </si>
  <si>
    <t>ExHealthGasHt</t>
  </si>
  <si>
    <t>ExHotelElecHt</t>
  </si>
  <si>
    <t>ExHotelHtPmpHt</t>
  </si>
  <si>
    <t>ExHotelGasHt</t>
  </si>
  <si>
    <t>ExLgOff</t>
  </si>
  <si>
    <t>ExSmOff</t>
  </si>
  <si>
    <t>ExRest</t>
  </si>
  <si>
    <t>ExLgRet</t>
  </si>
  <si>
    <t>ExSmRet</t>
  </si>
  <si>
    <t>ExGroc</t>
  </si>
  <si>
    <t>ExWareh</t>
  </si>
  <si>
    <t>ExSchool</t>
  </si>
  <si>
    <t>ExHealth</t>
  </si>
  <si>
    <t>ExHotel</t>
  </si>
  <si>
    <t>Commercial - Existing Grocery, Unspecified Heating Fuel</t>
  </si>
  <si>
    <t>Commercial - Existing Grocery, Air Source Heat Pump Heating and Cooling</t>
  </si>
  <si>
    <t>Commercial - Existing Grocery, Electric Resistance Heating</t>
  </si>
  <si>
    <t>Commercial - Existing Grocery, Gas Heating</t>
  </si>
  <si>
    <t>Commercial - Existing Health Care Facility, Unspecified Heating Fuel</t>
  </si>
  <si>
    <t>Commercial - Existing Health Care Facility, Air Source Heat Pump Heating and Cooling</t>
  </si>
  <si>
    <t>Commercial - Existing Health Care Facility, Electric Resistance Heating</t>
  </si>
  <si>
    <t>Commercial - Existing Health Care Facility, Gas Heating</t>
  </si>
  <si>
    <t>Commercial - Existing Hotel, Unspecified Heating Fuel</t>
  </si>
  <si>
    <t>Commercial - Existing Hotel, Electric Resistance Heating</t>
  </si>
  <si>
    <t>Commercial - Existing Hotel, Gas Heating</t>
  </si>
  <si>
    <t>Commercial - Existing Hotel, Air Source Heat Pump Heating and Cooling</t>
  </si>
  <si>
    <t>Commercial - Existing Large Office, Unspecified Heating Fuel</t>
  </si>
  <si>
    <t>Commercial - Existing Large Office, Electric Resistance Heating</t>
  </si>
  <si>
    <t>Commercial - Existing Large Office, Gas Heating</t>
  </si>
  <si>
    <t>Commercial - Existing Large Office, Air Source Heat Pump Heating and Cooling</t>
  </si>
  <si>
    <t>Commercial - Existing Large Retail, Unspecified Heating Fuel</t>
  </si>
  <si>
    <t>Commercial - Existing Large Retail, Electric Resistance Heating</t>
  </si>
  <si>
    <t>Commercial - Existing Large Retail, Gas Heating</t>
  </si>
  <si>
    <t>Commercial - Existing Large Retail, Air Source Heat Pump Heating and Cooling</t>
  </si>
  <si>
    <t>Commercial - Existing Restaurant, Unspecified Heating Fuel</t>
  </si>
  <si>
    <t>Commercial - Existing Restaurant, Electric Resistance Heating</t>
  </si>
  <si>
    <t>Commercial - Existing Restaurant, Gas Heating</t>
  </si>
  <si>
    <t>Commercial - Existing Restaurant, Air Source Heat Pump Heating and Cooling</t>
  </si>
  <si>
    <t>Commercial - Existing School, Unspecified Heating Fuel</t>
  </si>
  <si>
    <t>Commercial - Existing School, Gas Heating</t>
  </si>
  <si>
    <t>Commercial - Existing School, Air Source Heat Pump Heating and Cooling</t>
  </si>
  <si>
    <t>Commercial - Existing School, Electric Resistance Heating</t>
  </si>
  <si>
    <t>Commercial - Existing Small Office, Unspecified Heating Fuel</t>
  </si>
  <si>
    <t>Commercial - Existing Small Office, Electric Resistance Heating</t>
  </si>
  <si>
    <t>Commercial - Existing Small Office, Gas Heating</t>
  </si>
  <si>
    <t>Commercial - Existing Small Office, Air Source Heat Pump Heating and Cooling</t>
  </si>
  <si>
    <t>Commercial - Existing Small  Retail, Unspecified Heating Fuel</t>
  </si>
  <si>
    <t>Commercial - Existing Small Retail, Electric Resistance Heating</t>
  </si>
  <si>
    <t>Commercial - Existing Small  Retail, Gas Heating</t>
  </si>
  <si>
    <t>Commercial - Existing Small  Retail, Air Source Heat Pump Heating and Cooling</t>
  </si>
  <si>
    <t>Commercial - Existing Warehouse, Unspecified Heating Fuel</t>
  </si>
  <si>
    <t>Commercial - Existing Warehouse, Electric Resistance Heating</t>
  </si>
  <si>
    <t>Commercial - Existing Warehouse, Gas Heating</t>
  </si>
  <si>
    <t>Commercial - Existing Warehouse, Air Source Heat Pump Heating and Cooling</t>
  </si>
  <si>
    <t>Commercial - New Grocery, Unspecified Heating Fuel</t>
  </si>
  <si>
    <t>Commercial - New Grocery, Electric Resistance Heating</t>
  </si>
  <si>
    <t>Commercial - New Grocery, Gas Heating</t>
  </si>
  <si>
    <t>Commercial - New Grocery, Air Source Heat Pump Heating and Cooling</t>
  </si>
  <si>
    <t>Commercial - New Health Care Facility, Unspecified Heating Fuel</t>
  </si>
  <si>
    <t>Commercial - New Health Care Facility, Electric Resistance Heating</t>
  </si>
  <si>
    <t>Commercial - New Health Care Facility, Gas Heating</t>
  </si>
  <si>
    <t>Commercial - New Health Care Facility, Air Source Heat Pump Heating and Cooling</t>
  </si>
  <si>
    <t>Commercial - New Hotel, Unspecified Heating Fuel</t>
  </si>
  <si>
    <t>Commercial - New Hotel, Electric Resistance Heating</t>
  </si>
  <si>
    <t>Commercial - New Hotel, Gas Heating</t>
  </si>
  <si>
    <t>Commercial - New Hotel, Air Source Heat Pump Heating and Cooling</t>
  </si>
  <si>
    <t>Commercial - New Large Office, Unspecified Heating Fuel</t>
  </si>
  <si>
    <t>Commercial - New Large Office, Electric Resistance Heating</t>
  </si>
  <si>
    <t>Commercial - New Large Office, Gas Heating</t>
  </si>
  <si>
    <t>Commercial - New Large Office, Air Source Heat Pump Heating and Cooling</t>
  </si>
  <si>
    <t>Commercial - New Large Retail, Unspecified Heating Fuel</t>
  </si>
  <si>
    <t>Commercial - New Large Retail, Electric Resistance Heating</t>
  </si>
  <si>
    <t>Commercial - New Large Retail, Gas Heating</t>
  </si>
  <si>
    <t>Commercial - New Large Retail, Air Source Heat Pump Heating and Cooling</t>
  </si>
  <si>
    <t>Commercial - New Restaurant, Unspecified Heating Fuel</t>
  </si>
  <si>
    <t>Commercial - New Restaurant, Electric Resistance Heating</t>
  </si>
  <si>
    <t>Commercial - New Restaurant, Gas Heating</t>
  </si>
  <si>
    <t>Commercial - New Restaurant, Air Source Heat Pump Heating and Cooling</t>
  </si>
  <si>
    <t>Commercial - New School, Unspecified Heating Fuel</t>
  </si>
  <si>
    <t>Commercial - New School, Electric Resistance Heating</t>
  </si>
  <si>
    <t>Commercial - New School, Gas Heating</t>
  </si>
  <si>
    <t>Commercial - New School, Air Source Heat Pump Heating and Cooling</t>
  </si>
  <si>
    <t>Commercial - New Small Office, Unspecified Heating Fuel</t>
  </si>
  <si>
    <t>Commercial - New Small Office, Electric Resistance Heating</t>
  </si>
  <si>
    <t>Commercial - New Small Office, Gas Heating</t>
  </si>
  <si>
    <t>Commercial - New Small Office, Air Source Heat Pump Heating and Cooling</t>
  </si>
  <si>
    <t>Commercial - New Small  Retail, Unspecified Heating Fuel</t>
  </si>
  <si>
    <t>Commercial - New Small Retail, Electric Resistance Heating</t>
  </si>
  <si>
    <t>Commercial - New Small  Retail, Gas Heating</t>
  </si>
  <si>
    <t>Commercial - New Small  Retail, Air Source Heat Pump Heating and Cooling</t>
  </si>
  <si>
    <t>Commercial - New Warehouse, Unspecified Heating Fuel</t>
  </si>
  <si>
    <t>Commercial - New Warehouse, Electric Resistance Heating</t>
  </si>
  <si>
    <t>Commercial - New Warehouse, Gas Heating</t>
  </si>
  <si>
    <t>Commercial - New Warehouse, Air Source Heat Pump Heating and Cooling</t>
  </si>
  <si>
    <t>Oregon Trail Electric Cooperative - Distribution System Voltage Upgrade</t>
  </si>
  <si>
    <t>Commercial - Exisitng Small Office and Retail Building Envelope Measures</t>
  </si>
  <si>
    <t>Commercial - Exisitng Small Office and Retail Building Air Source Heat Pump Conversions</t>
  </si>
  <si>
    <t>Commercial - Exisitng Small Office and Retail Building Central Air Conditioning Efficiency Improvements</t>
  </si>
  <si>
    <t>Commercial - Existing Shell &amp; HVAC Measures</t>
  </si>
  <si>
    <t xml:space="preserve">Commercial - New Lighting  </t>
  </si>
  <si>
    <t>ExComm</t>
  </si>
  <si>
    <t>Commercial - Existing Lighting, Unspecified Heating Fuel and Building Type</t>
  </si>
  <si>
    <t>IndShift1</t>
  </si>
  <si>
    <t>IndShift2</t>
  </si>
  <si>
    <t>IndShift3</t>
  </si>
  <si>
    <t>Industrial - Generic Plant with One Shift</t>
  </si>
  <si>
    <t>Industrial - Generic Plant with Two Shifts</t>
  </si>
  <si>
    <t>Industrial - Generic Plant with Three Shifts</t>
  </si>
  <si>
    <t>Source: 1998 Plan and RTF Worksheets</t>
  </si>
  <si>
    <t>DairyVFD</t>
  </si>
  <si>
    <t>Industrial - Food Processing (SIC 20)</t>
  </si>
  <si>
    <t>Industrial - Lumber &amp; Wood Products (SIC 24)</t>
  </si>
  <si>
    <t>Industrial - Primary Aluminum Smelting</t>
  </si>
  <si>
    <t>Industrial - Pulp &amp; Paper (SIC 26)</t>
  </si>
  <si>
    <t xml:space="preserve">Agricultural - Dairy Milking Barn, Electric Hot Water </t>
  </si>
  <si>
    <t>Agricultural - Dairy Milking Barn, Milking Machine Pumps (VFD)</t>
  </si>
  <si>
    <t>Agricultural - Irrigation</t>
  </si>
  <si>
    <t>Other - Flat Load Profile</t>
  </si>
  <si>
    <t>Other - Street &amp; Area Lighting (Photo Sensor Controlled)</t>
  </si>
  <si>
    <t>Other - PNW System Load Shape</t>
  </si>
  <si>
    <t>Other - Vending Machine Load Controler</t>
  </si>
  <si>
    <t>ResLEDHoliday</t>
  </si>
  <si>
    <t>Working Draft Market Price Forecast for 5th Power Plan (092802)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</si>
</sst>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
    <numFmt numFmtId="168" formatCode="0.0000"/>
    <numFmt numFmtId="169" formatCode="0.00000000"/>
    <numFmt numFmtId="170" formatCode="0.0000000"/>
    <numFmt numFmtId="171" formatCode="0.000000"/>
    <numFmt numFmtId="172" formatCode="0.0_)"/>
    <numFmt numFmtId="173" formatCode="0.000_)"/>
    <numFmt numFmtId="174" formatCode="0.00_)"/>
  </numFmts>
  <fonts count="9">
    <font>
      <sz val="10"/>
      <name val="Arial"/>
      <family val="0"/>
    </font>
    <font>
      <sz val="9"/>
      <name val="Arial"/>
      <family val="2"/>
    </font>
    <font>
      <sz val="9"/>
      <color indexed="12"/>
      <name val="Arial"/>
      <family val="2"/>
    </font>
    <font>
      <sz val="8"/>
      <name val="Tahoma"/>
      <family val="0"/>
    </font>
    <font>
      <b/>
      <sz val="8"/>
      <name val="Tahoma"/>
      <family val="0"/>
    </font>
    <font>
      <sz val="10"/>
      <color indexed="12"/>
      <name val="Arial"/>
      <family val="2"/>
    </font>
    <font>
      <b/>
      <sz val="10"/>
      <name val="Arial"/>
      <family val="2"/>
    </font>
    <font>
      <u val="single"/>
      <sz val="10"/>
      <color indexed="12"/>
      <name val="Arial"/>
      <family val="0"/>
    </font>
    <font>
      <b/>
      <sz val="8"/>
      <name val="Arial"/>
      <family val="2"/>
    </font>
  </fonts>
  <fills count="9">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23">
    <border>
      <left/>
      <right/>
      <top/>
      <bottom/>
      <diagonal/>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thin"/>
      <top style="thin"/>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7"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xf>
    <xf numFmtId="10" fontId="2" fillId="0" borderId="0" xfId="22" applyNumberFormat="1" applyFont="1" applyAlignment="1">
      <alignment/>
    </xf>
    <xf numFmtId="2" fontId="1" fillId="0" borderId="0" xfId="0" applyNumberFormat="1" applyFont="1" applyAlignment="1">
      <alignment/>
    </xf>
    <xf numFmtId="17" fontId="1" fillId="0" borderId="0" xfId="0" applyNumberFormat="1" applyFont="1" applyAlignment="1">
      <alignment/>
    </xf>
    <xf numFmtId="0" fontId="1" fillId="4" borderId="0" xfId="0" applyFont="1" applyFill="1" applyAlignment="1">
      <alignment horizontal="center"/>
    </xf>
    <xf numFmtId="2" fontId="1" fillId="4" borderId="0" xfId="0" applyNumberFormat="1" applyFont="1" applyFill="1" applyAlignment="1">
      <alignment horizontal="center"/>
    </xf>
    <xf numFmtId="0" fontId="0" fillId="0" borderId="0" xfId="0" applyFont="1" applyAlignment="1">
      <alignment/>
    </xf>
    <xf numFmtId="2" fontId="0" fillId="0" borderId="0" xfId="0" applyNumberFormat="1" applyAlignment="1">
      <alignment/>
    </xf>
    <xf numFmtId="2" fontId="0" fillId="0" borderId="0" xfId="0" applyNumberFormat="1" applyFont="1" applyBorder="1" applyAlignment="1">
      <alignment/>
    </xf>
    <xf numFmtId="2" fontId="0" fillId="0" borderId="0" xfId="0" applyNumberFormat="1" applyFont="1" applyAlignment="1">
      <alignment/>
    </xf>
    <xf numFmtId="10" fontId="5" fillId="0" borderId="0" xfId="0" applyNumberFormat="1" applyFont="1" applyAlignment="1">
      <alignment/>
    </xf>
    <xf numFmtId="2" fontId="5" fillId="0" borderId="0" xfId="0" applyNumberFormat="1" applyFont="1" applyAlignment="1">
      <alignment/>
    </xf>
    <xf numFmtId="0" fontId="0" fillId="0" borderId="1" xfId="0" applyBorder="1" applyAlignment="1">
      <alignment/>
    </xf>
    <xf numFmtId="0" fontId="0" fillId="0" borderId="2" xfId="0" applyBorder="1" applyAlignment="1">
      <alignment vertical="top" wrapText="1"/>
    </xf>
    <xf numFmtId="0" fontId="0" fillId="0" borderId="0" xfId="0" applyAlignment="1">
      <alignment wrapText="1"/>
    </xf>
    <xf numFmtId="0" fontId="1" fillId="4" borderId="1" xfId="0" applyFont="1" applyFill="1" applyBorder="1" applyAlignment="1">
      <alignment horizontal="center"/>
    </xf>
    <xf numFmtId="2" fontId="1" fillId="4" borderId="1" xfId="0" applyNumberFormat="1" applyFont="1" applyFill="1" applyBorder="1" applyAlignment="1">
      <alignment horizontal="center"/>
    </xf>
    <xf numFmtId="164" fontId="0" fillId="0" borderId="0" xfId="22" applyNumberFormat="1" applyFont="1" applyAlignment="1">
      <alignment/>
    </xf>
    <xf numFmtId="0" fontId="6" fillId="0" borderId="0" xfId="0" applyFont="1" applyAlignment="1">
      <alignment/>
    </xf>
    <xf numFmtId="0" fontId="6" fillId="5" borderId="3" xfId="0" applyFont="1" applyFill="1" applyBorder="1" applyAlignment="1">
      <alignment/>
    </xf>
    <xf numFmtId="0" fontId="6" fillId="5" borderId="4" xfId="0" applyFont="1" applyFill="1" applyBorder="1" applyAlignment="1">
      <alignment/>
    </xf>
    <xf numFmtId="0" fontId="6" fillId="5" borderId="5" xfId="0" applyFont="1" applyFill="1" applyBorder="1" applyAlignment="1">
      <alignment/>
    </xf>
    <xf numFmtId="0" fontId="0" fillId="0" borderId="2" xfId="0" applyBorder="1" applyAlignment="1">
      <alignment/>
    </xf>
    <xf numFmtId="2" fontId="0" fillId="0" borderId="2" xfId="0" applyNumberFormat="1" applyBorder="1" applyAlignment="1">
      <alignment/>
    </xf>
    <xf numFmtId="2" fontId="0" fillId="0" borderId="1" xfId="0" applyNumberFormat="1" applyBorder="1" applyAlignment="1">
      <alignment/>
    </xf>
    <xf numFmtId="2" fontId="6" fillId="0" borderId="1" xfId="0" applyNumberFormat="1" applyFont="1" applyFill="1" applyBorder="1" applyAlignment="1">
      <alignment/>
    </xf>
    <xf numFmtId="0" fontId="0" fillId="0" borderId="0" xfId="0" applyAlignment="1">
      <alignment horizontal="left"/>
    </xf>
    <xf numFmtId="165" fontId="0" fillId="0" borderId="1" xfId="0" applyNumberFormat="1" applyBorder="1" applyAlignment="1">
      <alignment/>
    </xf>
    <xf numFmtId="1" fontId="0" fillId="0" borderId="0" xfId="0" applyNumberFormat="1" applyAlignment="1">
      <alignment/>
    </xf>
    <xf numFmtId="0" fontId="6" fillId="0" borderId="0" xfId="0" applyFont="1" applyBorder="1" applyAlignment="1">
      <alignment horizontal="center"/>
    </xf>
    <xf numFmtId="2" fontId="6" fillId="0" borderId="0" xfId="0" applyNumberFormat="1" applyFont="1" applyFill="1" applyBorder="1" applyAlignment="1">
      <alignment/>
    </xf>
    <xf numFmtId="2" fontId="6" fillId="0" borderId="1" xfId="0" applyNumberFormat="1" applyFont="1" applyFill="1" applyBorder="1" applyAlignment="1">
      <alignment horizontal="right"/>
    </xf>
    <xf numFmtId="0" fontId="6" fillId="0" borderId="0" xfId="0" applyFont="1" applyBorder="1" applyAlignment="1">
      <alignment horizontal="left" vertical="center"/>
    </xf>
    <xf numFmtId="0" fontId="0" fillId="0" borderId="0" xfId="0" applyBorder="1" applyAlignment="1">
      <alignment/>
    </xf>
    <xf numFmtId="0" fontId="6" fillId="0" borderId="1" xfId="0" applyFont="1" applyBorder="1" applyAlignment="1">
      <alignment horizontal="left" vertical="center"/>
    </xf>
    <xf numFmtId="0" fontId="6" fillId="5" borderId="6" xfId="0" applyFont="1" applyFill="1" applyBorder="1" applyAlignment="1">
      <alignment horizontal="left"/>
    </xf>
    <xf numFmtId="0" fontId="6" fillId="5" borderId="7" xfId="0" applyFont="1" applyFill="1" applyBorder="1" applyAlignment="1">
      <alignment wrapText="1"/>
    </xf>
    <xf numFmtId="0" fontId="6" fillId="5" borderId="8" xfId="0" applyFont="1" applyFill="1" applyBorder="1" applyAlignment="1">
      <alignment wrapText="1"/>
    </xf>
    <xf numFmtId="2" fontId="6" fillId="0" borderId="1" xfId="0" applyNumberFormat="1" applyFont="1" applyBorder="1" applyAlignment="1">
      <alignment horizontal="left" vertical="center"/>
    </xf>
    <xf numFmtId="2" fontId="6" fillId="0" borderId="1" xfId="0" applyNumberFormat="1" applyFont="1" applyBorder="1" applyAlignment="1">
      <alignment/>
    </xf>
    <xf numFmtId="0" fontId="6" fillId="6" borderId="3" xfId="0" applyFont="1" applyFill="1" applyBorder="1" applyAlignment="1">
      <alignment/>
    </xf>
    <xf numFmtId="0" fontId="6" fillId="6" borderId="4" xfId="0" applyFont="1" applyFill="1" applyBorder="1" applyAlignment="1">
      <alignment/>
    </xf>
    <xf numFmtId="0" fontId="6" fillId="6" borderId="4" xfId="0" applyFont="1" applyFill="1" applyBorder="1" applyAlignment="1">
      <alignment wrapText="1"/>
    </xf>
    <xf numFmtId="0" fontId="6" fillId="6" borderId="5" xfId="0" applyFont="1" applyFill="1" applyBorder="1" applyAlignment="1">
      <alignment wrapText="1"/>
    </xf>
    <xf numFmtId="0" fontId="5" fillId="0" borderId="0" xfId="0" applyFont="1" applyAlignment="1">
      <alignment/>
    </xf>
    <xf numFmtId="0" fontId="0" fillId="4" borderId="1" xfId="0" applyFont="1" applyFill="1" applyBorder="1" applyAlignment="1">
      <alignment horizontal="center"/>
    </xf>
    <xf numFmtId="2" fontId="0" fillId="0" borderId="1" xfId="0" applyNumberFormat="1" applyFont="1" applyBorder="1" applyAlignment="1">
      <alignment/>
    </xf>
    <xf numFmtId="0" fontId="0" fillId="0" borderId="1" xfId="0" applyFont="1" applyBorder="1" applyAlignment="1">
      <alignment/>
    </xf>
    <xf numFmtId="0" fontId="0" fillId="0" borderId="1" xfId="0" applyFill="1" applyBorder="1" applyAlignment="1">
      <alignment/>
    </xf>
    <xf numFmtId="0" fontId="6" fillId="0" borderId="1" xfId="0" applyFont="1" applyBorder="1" applyAlignment="1">
      <alignment/>
    </xf>
    <xf numFmtId="0" fontId="6" fillId="4" borderId="1" xfId="0" applyFont="1" applyFill="1" applyBorder="1" applyAlignment="1">
      <alignment horizontal="left"/>
    </xf>
    <xf numFmtId="10" fontId="6" fillId="0" borderId="1" xfId="22" applyNumberFormat="1" applyFont="1" applyBorder="1" applyAlignment="1">
      <alignment/>
    </xf>
    <xf numFmtId="166" fontId="6" fillId="0" borderId="1" xfId="0" applyNumberFormat="1" applyFont="1" applyBorder="1" applyAlignment="1">
      <alignment/>
    </xf>
    <xf numFmtId="166" fontId="6" fillId="0" borderId="9" xfId="0" applyNumberFormat="1" applyFont="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ont="1" applyBorder="1" applyAlignment="1">
      <alignment/>
    </xf>
    <xf numFmtId="0" fontId="0" fillId="0" borderId="10" xfId="0" applyBorder="1" applyAlignment="1">
      <alignment/>
    </xf>
    <xf numFmtId="0" fontId="6" fillId="0" borderId="1" xfId="0" applyFont="1" applyFill="1" applyBorder="1" applyAlignment="1">
      <alignment/>
    </xf>
    <xf numFmtId="0" fontId="0" fillId="0" borderId="14" xfId="0" applyFont="1" applyBorder="1" applyAlignment="1">
      <alignment/>
    </xf>
    <xf numFmtId="0" fontId="0" fillId="7" borderId="9"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5" fillId="8" borderId="9" xfId="0" applyFont="1" applyFill="1" applyBorder="1" applyAlignment="1">
      <alignment horizontal="center"/>
    </xf>
    <xf numFmtId="0" fontId="5" fillId="8" borderId="15" xfId="0" applyFont="1" applyFill="1" applyBorder="1" applyAlignment="1">
      <alignment horizontal="center"/>
    </xf>
    <xf numFmtId="0" fontId="5" fillId="8" borderId="16" xfId="0" applyFont="1" applyFill="1" applyBorder="1" applyAlignment="1">
      <alignment horizontal="center"/>
    </xf>
    <xf numFmtId="2" fontId="6" fillId="0" borderId="9" xfId="0" applyNumberFormat="1" applyFont="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cellXfs>
  <cellStyles count="9">
    <cellStyle name="Normal" xfId="0"/>
    <cellStyle name="Comma" xfId="15"/>
    <cellStyle name="Comma [0]" xfId="16"/>
    <cellStyle name="Currency" xfId="17"/>
    <cellStyle name="Currency [0]" xfId="18"/>
    <cellStyle name="Data Field" xfId="19"/>
    <cellStyle name="Data Nam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Market%20Price%20Forecasts\PLOT%20Trends%20(092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e Info"/>
      <sheetName val="Ann Hub Price"/>
      <sheetName val="Ann Hub Price (OS)"/>
      <sheetName val="Comp Hub"/>
      <sheetName val="Mo Price"/>
      <sheetName val="Mo Detail"/>
      <sheetName val="Area Reserve"/>
      <sheetName val="PNW Reserve"/>
      <sheetName val="Res Mix (Cap)"/>
      <sheetName val="Res Mix (Cap) OS"/>
      <sheetName val="Res Mix (aMW)"/>
      <sheetName val="Fuel"/>
      <sheetName val="CO2"/>
    </sheetNames>
    <sheetDataSet>
      <sheetData sheetId="0">
        <row r="33">
          <cell r="B33">
            <v>0.025</v>
          </cell>
        </row>
        <row r="34">
          <cell r="B34">
            <v>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233"/>
  <sheetViews>
    <sheetView workbookViewId="0" topLeftCell="A1">
      <selection activeCell="A1" sqref="A1"/>
    </sheetView>
  </sheetViews>
  <sheetFormatPr defaultColWidth="9.140625" defaultRowHeight="12.75"/>
  <sheetData>
    <row r="1" spans="1:10" ht="12.75">
      <c r="A1" t="s">
        <v>48</v>
      </c>
      <c r="I1" s="15">
        <v>1995</v>
      </c>
      <c r="J1" s="9">
        <v>107.515</v>
      </c>
    </row>
    <row r="2" spans="1:11" ht="12.75">
      <c r="A2" t="s">
        <v>37</v>
      </c>
      <c r="I2" s="15">
        <v>1996</v>
      </c>
      <c r="J2" s="9">
        <v>109.54</v>
      </c>
      <c r="K2" s="9"/>
    </row>
    <row r="3" spans="1:11" ht="12.75">
      <c r="A3" s="2" t="s">
        <v>27</v>
      </c>
      <c r="B3" s="4"/>
      <c r="C3" s="3">
        <v>0.025</v>
      </c>
      <c r="D3" s="1"/>
      <c r="E3" s="1"/>
      <c r="I3" s="15">
        <v>1997</v>
      </c>
      <c r="J3" s="9">
        <v>111.57</v>
      </c>
      <c r="K3" s="9"/>
    </row>
    <row r="4" spans="1:10" ht="12.75">
      <c r="A4" s="1"/>
      <c r="B4" s="1"/>
      <c r="C4" s="1"/>
      <c r="D4" s="1"/>
      <c r="E4" s="1"/>
      <c r="F4" s="16"/>
      <c r="I4" t="s">
        <v>49</v>
      </c>
      <c r="J4">
        <f>J3/J1</f>
        <v>1.0377156675812678</v>
      </c>
    </row>
    <row r="5" spans="1:5" ht="12.75">
      <c r="A5" s="17" t="s">
        <v>22</v>
      </c>
      <c r="B5" s="18" t="s">
        <v>23</v>
      </c>
      <c r="C5" s="18" t="s">
        <v>24</v>
      </c>
      <c r="D5" s="18" t="s">
        <v>25</v>
      </c>
      <c r="E5" s="18" t="s">
        <v>26</v>
      </c>
    </row>
    <row r="6" spans="1:5" ht="12.75">
      <c r="A6" s="5">
        <v>35674</v>
      </c>
      <c r="B6" s="9">
        <v>24.977816118681115</v>
      </c>
      <c r="C6" s="9">
        <v>24.95706180532949</v>
      </c>
      <c r="D6" s="9">
        <v>23.379733990605963</v>
      </c>
      <c r="E6" s="9">
        <v>23.224076640468773</v>
      </c>
    </row>
    <row r="7" spans="1:5" ht="12.75">
      <c r="A7" s="5">
        <v>35704</v>
      </c>
      <c r="B7" s="9">
        <v>24.977816118681115</v>
      </c>
      <c r="C7" s="9">
        <v>24.95706180532949</v>
      </c>
      <c r="D7" s="9">
        <v>23.379733990605963</v>
      </c>
      <c r="E7" s="9">
        <v>23.224076640468773</v>
      </c>
    </row>
    <row r="8" spans="1:5" ht="12.75">
      <c r="A8" s="5">
        <v>35735</v>
      </c>
      <c r="B8" s="9">
        <v>24.977816118681115</v>
      </c>
      <c r="C8" s="9">
        <v>24.95706180532949</v>
      </c>
      <c r="D8" s="9">
        <v>23.379733990605963</v>
      </c>
      <c r="E8" s="9">
        <v>23.224076640468773</v>
      </c>
    </row>
    <row r="9" spans="1:5" ht="12.75">
      <c r="A9" s="5">
        <v>35765</v>
      </c>
      <c r="B9" s="9">
        <v>24.739141515137423</v>
      </c>
      <c r="C9" s="9">
        <v>24.708010045109983</v>
      </c>
      <c r="D9" s="9">
        <v>24.344809561456543</v>
      </c>
      <c r="E9" s="9">
        <v>24.22028368134679</v>
      </c>
    </row>
    <row r="10" spans="1:5" ht="12.75">
      <c r="A10" s="5">
        <v>35796</v>
      </c>
      <c r="B10" s="9">
        <v>24.739141515137423</v>
      </c>
      <c r="C10" s="9">
        <v>24.708010045109983</v>
      </c>
      <c r="D10" s="9">
        <v>24.344809561456543</v>
      </c>
      <c r="E10" s="9">
        <v>24.22028368134679</v>
      </c>
    </row>
    <row r="11" spans="1:5" ht="12.75">
      <c r="A11" s="5">
        <v>35827</v>
      </c>
      <c r="B11" s="9">
        <v>24.739141515137423</v>
      </c>
      <c r="C11" s="9">
        <v>24.708010045109983</v>
      </c>
      <c r="D11" s="9">
        <v>24.344809561456543</v>
      </c>
      <c r="E11" s="9">
        <v>24.22028368134679</v>
      </c>
    </row>
    <row r="12" spans="1:5" ht="12.75">
      <c r="A12" s="5">
        <v>35855</v>
      </c>
      <c r="B12" s="9">
        <v>24.739141515137423</v>
      </c>
      <c r="C12" s="9">
        <v>24.708010045109983</v>
      </c>
      <c r="D12" s="9">
        <v>24.344809561456543</v>
      </c>
      <c r="E12" s="9">
        <v>24.22028368134679</v>
      </c>
    </row>
    <row r="13" spans="1:5" ht="12.75">
      <c r="A13" s="5">
        <v>35886</v>
      </c>
      <c r="B13" s="9">
        <v>22.892007626842766</v>
      </c>
      <c r="C13" s="9">
        <v>22.30050969632144</v>
      </c>
      <c r="D13" s="9">
        <v>21.532600102311307</v>
      </c>
      <c r="E13" s="9">
        <v>21.43920569222899</v>
      </c>
    </row>
    <row r="14" spans="1:5" ht="12.75">
      <c r="A14" s="5">
        <v>35916</v>
      </c>
      <c r="B14" s="9">
        <v>22.892007626842766</v>
      </c>
      <c r="C14" s="9">
        <v>22.30050969632144</v>
      </c>
      <c r="D14" s="9">
        <v>21.532600102311307</v>
      </c>
      <c r="E14" s="9">
        <v>21.43920569222899</v>
      </c>
    </row>
    <row r="15" spans="1:5" ht="12.75">
      <c r="A15" s="5">
        <v>35947</v>
      </c>
      <c r="B15" s="9">
        <v>22.892007626842766</v>
      </c>
      <c r="C15" s="9">
        <v>22.30050969632144</v>
      </c>
      <c r="D15" s="9">
        <v>21.532600102311307</v>
      </c>
      <c r="E15" s="9">
        <v>21.43920569222899</v>
      </c>
    </row>
    <row r="16" spans="1:5" ht="12.75">
      <c r="A16" s="5">
        <v>35977</v>
      </c>
      <c r="B16" s="9">
        <v>23.99198623447891</v>
      </c>
      <c r="C16" s="9">
        <v>23.618408594149656</v>
      </c>
      <c r="D16" s="9">
        <v>23.52501418406734</v>
      </c>
      <c r="E16" s="9">
        <v>23.473128400688278</v>
      </c>
    </row>
    <row r="17" spans="1:5" ht="12.75">
      <c r="A17" s="5">
        <v>36008</v>
      </c>
      <c r="B17" s="9">
        <v>23.99198623447891</v>
      </c>
      <c r="C17" s="9">
        <v>23.618408594149656</v>
      </c>
      <c r="D17" s="9">
        <v>23.52501418406734</v>
      </c>
      <c r="E17" s="9">
        <v>23.473128400688278</v>
      </c>
    </row>
    <row r="18" spans="1:5" ht="12.75">
      <c r="A18" s="5">
        <v>36039</v>
      </c>
      <c r="B18" s="9">
        <v>24.894798865274613</v>
      </c>
      <c r="C18" s="9">
        <v>24.8844217085988</v>
      </c>
      <c r="D18" s="9">
        <v>23.307093893875276</v>
      </c>
      <c r="E18" s="9">
        <v>23.14105938706227</v>
      </c>
    </row>
    <row r="19" spans="1:5" ht="12.75">
      <c r="A19" s="5">
        <v>36069</v>
      </c>
      <c r="B19" s="9">
        <v>24.894798865274613</v>
      </c>
      <c r="C19" s="9">
        <v>24.8844217085988</v>
      </c>
      <c r="D19" s="9">
        <v>23.307093893875276</v>
      </c>
      <c r="E19" s="9">
        <v>23.14105938706227</v>
      </c>
    </row>
    <row r="20" spans="1:5" ht="12.75">
      <c r="A20" s="5">
        <v>36100</v>
      </c>
      <c r="B20" s="9">
        <v>24.894798865274613</v>
      </c>
      <c r="C20" s="9">
        <v>24.8844217085988</v>
      </c>
      <c r="D20" s="9">
        <v>23.307093893875276</v>
      </c>
      <c r="E20" s="9">
        <v>23.14105938706227</v>
      </c>
    </row>
    <row r="21" spans="1:5" ht="12.75">
      <c r="A21" s="5">
        <v>36130</v>
      </c>
      <c r="B21" s="9">
        <v>24.656124261730923</v>
      </c>
      <c r="C21" s="9">
        <v>24.635369948379296</v>
      </c>
      <c r="D21" s="9">
        <v>24.272169464725852</v>
      </c>
      <c r="E21" s="9">
        <v>24.1476435846161</v>
      </c>
    </row>
    <row r="22" spans="1:5" ht="12.75">
      <c r="A22" s="5">
        <v>36161</v>
      </c>
      <c r="B22" s="9">
        <v>24.656124261730923</v>
      </c>
      <c r="C22" s="9">
        <v>24.635369948379296</v>
      </c>
      <c r="D22" s="9">
        <v>24.272169464725852</v>
      </c>
      <c r="E22" s="9">
        <v>24.1476435846161</v>
      </c>
    </row>
    <row r="23" spans="1:5" ht="12.75">
      <c r="A23" s="5">
        <v>36192</v>
      </c>
      <c r="B23" s="9">
        <v>24.656124261730923</v>
      </c>
      <c r="C23" s="9">
        <v>24.635369948379296</v>
      </c>
      <c r="D23" s="9">
        <v>24.272169464725852</v>
      </c>
      <c r="E23" s="9">
        <v>24.1476435846161</v>
      </c>
    </row>
    <row r="24" spans="1:5" ht="12.75">
      <c r="A24" s="5">
        <v>36220</v>
      </c>
      <c r="B24" s="9">
        <v>24.656124261730923</v>
      </c>
      <c r="C24" s="9">
        <v>24.635369948379296</v>
      </c>
      <c r="D24" s="9">
        <v>24.272169464725852</v>
      </c>
      <c r="E24" s="9">
        <v>24.1476435846161</v>
      </c>
    </row>
    <row r="25" spans="1:5" ht="12.75">
      <c r="A25" s="5">
        <v>36251</v>
      </c>
      <c r="B25" s="9">
        <v>22.819367530112075</v>
      </c>
      <c r="C25" s="9">
        <v>22.227869599590758</v>
      </c>
      <c r="D25" s="9">
        <v>21.449582848904807</v>
      </c>
      <c r="E25" s="9">
        <v>21.366565595498304</v>
      </c>
    </row>
    <row r="26" spans="1:5" ht="12.75">
      <c r="A26" s="5">
        <v>36281</v>
      </c>
      <c r="B26" s="9">
        <v>22.819367530112075</v>
      </c>
      <c r="C26" s="9">
        <v>22.227869599590758</v>
      </c>
      <c r="D26" s="9">
        <v>21.449582848904807</v>
      </c>
      <c r="E26" s="9">
        <v>21.366565595498304</v>
      </c>
    </row>
    <row r="27" spans="1:5" ht="12.75">
      <c r="A27" s="5">
        <v>36312</v>
      </c>
      <c r="B27" s="9">
        <v>22.819367530112075</v>
      </c>
      <c r="C27" s="9">
        <v>22.227869599590758</v>
      </c>
      <c r="D27" s="9">
        <v>21.449582848904807</v>
      </c>
      <c r="E27" s="9">
        <v>21.366565595498304</v>
      </c>
    </row>
    <row r="28" spans="1:5" ht="12.75">
      <c r="A28" s="5">
        <v>36342</v>
      </c>
      <c r="B28" s="9">
        <v>23.90896898107241</v>
      </c>
      <c r="C28" s="9">
        <v>23.535391340743153</v>
      </c>
      <c r="D28" s="9">
        <v>23.452374087336654</v>
      </c>
      <c r="E28" s="9">
        <v>23.400488303957587</v>
      </c>
    </row>
    <row r="29" spans="1:5" ht="12.75">
      <c r="A29" s="5">
        <v>36373</v>
      </c>
      <c r="B29" s="9">
        <v>23.90896898107241</v>
      </c>
      <c r="C29" s="9">
        <v>23.535391340743153</v>
      </c>
      <c r="D29" s="9">
        <v>23.452374087336654</v>
      </c>
      <c r="E29" s="9">
        <v>23.400488303957587</v>
      </c>
    </row>
    <row r="30" spans="1:5" ht="12.75">
      <c r="A30" s="5">
        <v>36404</v>
      </c>
      <c r="B30" s="9">
        <v>26.046663256289822</v>
      </c>
      <c r="C30" s="9">
        <v>25.99477747291076</v>
      </c>
      <c r="D30" s="9">
        <v>24.230660838022605</v>
      </c>
      <c r="E30" s="9">
        <v>24.085380644561226</v>
      </c>
    </row>
    <row r="31" spans="1:5" ht="12.75">
      <c r="A31" s="5">
        <v>36434</v>
      </c>
      <c r="B31" s="9">
        <v>26.046663256289822</v>
      </c>
      <c r="C31" s="9">
        <v>25.99477747291076</v>
      </c>
      <c r="D31" s="9">
        <v>24.230660838022605</v>
      </c>
      <c r="E31" s="9">
        <v>24.085380644561226</v>
      </c>
    </row>
    <row r="32" spans="1:5" ht="12.75">
      <c r="A32" s="5">
        <v>36465</v>
      </c>
      <c r="B32" s="9">
        <v>26.046663256289822</v>
      </c>
      <c r="C32" s="9">
        <v>25.99477747291076</v>
      </c>
      <c r="D32" s="9">
        <v>24.230660838022605</v>
      </c>
      <c r="E32" s="9">
        <v>24.085380644561226</v>
      </c>
    </row>
    <row r="33" spans="1:5" ht="12.75">
      <c r="A33" s="5">
        <v>36495</v>
      </c>
      <c r="B33" s="9">
        <v>25.787234339394505</v>
      </c>
      <c r="C33" s="9">
        <v>25.724971399339626</v>
      </c>
      <c r="D33" s="9">
        <v>25.278753662279684</v>
      </c>
      <c r="E33" s="9">
        <v>25.174982095521557</v>
      </c>
    </row>
    <row r="34" spans="1:5" ht="12.75">
      <c r="A34" s="5">
        <v>36526</v>
      </c>
      <c r="B34" s="9">
        <v>25.787234339394505</v>
      </c>
      <c r="C34" s="9">
        <v>25.724971399339626</v>
      </c>
      <c r="D34" s="9">
        <v>25.278753662279684</v>
      </c>
      <c r="E34" s="9">
        <v>25.174982095521557</v>
      </c>
    </row>
    <row r="35" spans="1:5" ht="12.75">
      <c r="A35" s="5">
        <v>36557</v>
      </c>
      <c r="B35" s="9">
        <v>25.787234339394505</v>
      </c>
      <c r="C35" s="9">
        <v>25.724971399339626</v>
      </c>
      <c r="D35" s="9">
        <v>25.278753662279684</v>
      </c>
      <c r="E35" s="9">
        <v>25.174982095521557</v>
      </c>
    </row>
    <row r="36" spans="1:5" ht="12.75">
      <c r="A36" s="5">
        <v>36586</v>
      </c>
      <c r="B36" s="9">
        <v>25.787234339394505</v>
      </c>
      <c r="C36" s="9">
        <v>25.724971399339626</v>
      </c>
      <c r="D36" s="9">
        <v>25.278753662279684</v>
      </c>
      <c r="E36" s="9">
        <v>25.174982095521557</v>
      </c>
    </row>
    <row r="37" spans="1:5" ht="12.75">
      <c r="A37" s="5">
        <v>36617</v>
      </c>
      <c r="B37" s="9">
        <v>23.78444310096266</v>
      </c>
      <c r="C37" s="9">
        <v>23.10992791703483</v>
      </c>
      <c r="D37" s="9">
        <v>22.227869599590758</v>
      </c>
      <c r="E37" s="9">
        <v>22.155229502860067</v>
      </c>
    </row>
    <row r="38" spans="1:5" ht="12.75">
      <c r="A38" s="5">
        <v>36647</v>
      </c>
      <c r="B38" s="9">
        <v>23.78444310096266</v>
      </c>
      <c r="C38" s="9">
        <v>23.10992791703483</v>
      </c>
      <c r="D38" s="9">
        <v>22.227869599590758</v>
      </c>
      <c r="E38" s="9">
        <v>22.155229502860067</v>
      </c>
    </row>
    <row r="39" spans="1:5" ht="12.75">
      <c r="A39" s="5">
        <v>36678</v>
      </c>
      <c r="B39" s="9">
        <v>23.78444310096266</v>
      </c>
      <c r="C39" s="9">
        <v>23.10992791703483</v>
      </c>
      <c r="D39" s="9">
        <v>22.227869599590758</v>
      </c>
      <c r="E39" s="9">
        <v>22.155229502860067</v>
      </c>
    </row>
    <row r="40" spans="1:5" ht="12.75">
      <c r="A40" s="5">
        <v>36708</v>
      </c>
      <c r="B40" s="9">
        <v>24.977816118681115</v>
      </c>
      <c r="C40" s="9">
        <v>24.53159838162117</v>
      </c>
      <c r="D40" s="9">
        <v>24.396695344835607</v>
      </c>
      <c r="E40" s="9">
        <v>24.365563874808167</v>
      </c>
    </row>
    <row r="41" spans="1:5" ht="12.75">
      <c r="A41" s="5">
        <v>36739</v>
      </c>
      <c r="B41" s="9">
        <v>24.977816118681115</v>
      </c>
      <c r="C41" s="9">
        <v>24.53159838162117</v>
      </c>
      <c r="D41" s="9">
        <v>24.396695344835607</v>
      </c>
      <c r="E41" s="9">
        <v>24.365563874808167</v>
      </c>
    </row>
    <row r="42" spans="1:5" ht="12.75">
      <c r="A42" s="5">
        <v>36770</v>
      </c>
      <c r="B42" s="9">
        <v>26.492880993349768</v>
      </c>
      <c r="C42" s="9">
        <v>26.440995209970705</v>
      </c>
      <c r="D42" s="9">
        <v>24.676878575082547</v>
      </c>
      <c r="E42" s="9">
        <v>24.54197553829698</v>
      </c>
    </row>
    <row r="43" spans="1:5" ht="12.75">
      <c r="A43" s="5">
        <v>36800</v>
      </c>
      <c r="B43" s="9">
        <v>26.492880993349768</v>
      </c>
      <c r="C43" s="9">
        <v>26.440995209970705</v>
      </c>
      <c r="D43" s="9">
        <v>24.676878575082547</v>
      </c>
      <c r="E43" s="9">
        <v>24.54197553829698</v>
      </c>
    </row>
    <row r="44" spans="1:5" ht="12.75">
      <c r="A44" s="5">
        <v>36831</v>
      </c>
      <c r="B44" s="9">
        <v>26.492880993349768</v>
      </c>
      <c r="C44" s="9">
        <v>26.440995209970705</v>
      </c>
      <c r="D44" s="9">
        <v>24.676878575082547</v>
      </c>
      <c r="E44" s="9">
        <v>24.54197553829698</v>
      </c>
    </row>
    <row r="45" spans="1:5" ht="12.75">
      <c r="A45" s="5">
        <v>36861</v>
      </c>
      <c r="B45" s="9">
        <v>26.223074919778636</v>
      </c>
      <c r="C45" s="9">
        <v>26.16081197972376</v>
      </c>
      <c r="D45" s="9">
        <v>25.77685718271869</v>
      </c>
      <c r="E45" s="9">
        <v>25.68346277263638</v>
      </c>
    </row>
    <row r="46" spans="1:5" ht="12.75">
      <c r="A46" s="5">
        <v>36892</v>
      </c>
      <c r="B46" s="9">
        <v>26.223074919778636</v>
      </c>
      <c r="C46" s="9">
        <v>26.16081197972376</v>
      </c>
      <c r="D46" s="9">
        <v>25.77685718271869</v>
      </c>
      <c r="E46" s="9">
        <v>25.68346277263638</v>
      </c>
    </row>
    <row r="47" spans="1:5" ht="12.75">
      <c r="A47" s="5">
        <v>36923</v>
      </c>
      <c r="B47" s="9">
        <v>26.223074919778636</v>
      </c>
      <c r="C47" s="9">
        <v>26.16081197972376</v>
      </c>
      <c r="D47" s="9">
        <v>25.77685718271869</v>
      </c>
      <c r="E47" s="9">
        <v>25.68346277263638</v>
      </c>
    </row>
    <row r="48" spans="1:5" ht="12.75">
      <c r="A48" s="5">
        <v>36951</v>
      </c>
      <c r="B48" s="9">
        <v>26.223074919778636</v>
      </c>
      <c r="C48" s="9">
        <v>26.16081197972376</v>
      </c>
      <c r="D48" s="9">
        <v>25.77685718271869</v>
      </c>
      <c r="E48" s="9">
        <v>25.68346277263638</v>
      </c>
    </row>
    <row r="49" spans="1:5" ht="12.75">
      <c r="A49" s="5">
        <v>36982</v>
      </c>
      <c r="B49" s="9">
        <v>24.13726642794029</v>
      </c>
      <c r="C49" s="9">
        <v>23.431619773985023</v>
      </c>
      <c r="D49" s="9">
        <v>22.58069292656839</v>
      </c>
      <c r="E49" s="9">
        <v>22.51842998651351</v>
      </c>
    </row>
    <row r="50" spans="1:5" ht="12.75">
      <c r="A50" s="5">
        <v>37012</v>
      </c>
      <c r="B50" s="9">
        <v>24.13726642794029</v>
      </c>
      <c r="C50" s="9">
        <v>23.431619773985023</v>
      </c>
      <c r="D50" s="9">
        <v>22.58069292656839</v>
      </c>
      <c r="E50" s="9">
        <v>22.51842998651351</v>
      </c>
    </row>
    <row r="51" spans="1:5" ht="12.75">
      <c r="A51" s="5">
        <v>37043</v>
      </c>
      <c r="B51" s="9">
        <v>24.13726642794029</v>
      </c>
      <c r="C51" s="9">
        <v>23.431619773985023</v>
      </c>
      <c r="D51" s="9">
        <v>22.58069292656839</v>
      </c>
      <c r="E51" s="9">
        <v>22.51842998651351</v>
      </c>
    </row>
    <row r="52" spans="1:5" ht="12.75">
      <c r="A52" s="5">
        <v>37073</v>
      </c>
      <c r="B52" s="9">
        <v>25.38252522903781</v>
      </c>
      <c r="C52" s="9">
        <v>24.91555317862624</v>
      </c>
      <c r="D52" s="9">
        <v>24.85329023857136</v>
      </c>
      <c r="E52" s="9">
        <v>24.832535925219737</v>
      </c>
    </row>
    <row r="53" spans="1:5" ht="12.75">
      <c r="A53" s="5">
        <v>37104</v>
      </c>
      <c r="B53" s="9">
        <v>25.38252522903781</v>
      </c>
      <c r="C53" s="9">
        <v>24.91555317862624</v>
      </c>
      <c r="D53" s="9">
        <v>24.85329023857136</v>
      </c>
      <c r="E53" s="9">
        <v>24.832535925219737</v>
      </c>
    </row>
    <row r="54" spans="1:5" ht="12.75">
      <c r="A54" s="5">
        <v>37135</v>
      </c>
      <c r="B54" s="9">
        <v>27.499465190903596</v>
      </c>
      <c r="C54" s="9">
        <v>27.43720225084872</v>
      </c>
      <c r="D54" s="9">
        <v>25.413656699065246</v>
      </c>
      <c r="E54" s="9">
        <v>25.26837650560387</v>
      </c>
    </row>
    <row r="55" spans="1:5" ht="12.75">
      <c r="A55" s="5">
        <v>37165</v>
      </c>
      <c r="B55" s="9">
        <v>27.499465190903596</v>
      </c>
      <c r="C55" s="9">
        <v>27.43720225084872</v>
      </c>
      <c r="D55" s="9">
        <v>25.413656699065246</v>
      </c>
      <c r="E55" s="9">
        <v>25.26837650560387</v>
      </c>
    </row>
    <row r="56" spans="1:5" ht="12.75">
      <c r="A56" s="5">
        <v>37196</v>
      </c>
      <c r="B56" s="9">
        <v>27.499465190903596</v>
      </c>
      <c r="C56" s="9">
        <v>27.43720225084872</v>
      </c>
      <c r="D56" s="9">
        <v>25.413656699065246</v>
      </c>
      <c r="E56" s="9">
        <v>25.26837650560387</v>
      </c>
    </row>
    <row r="57" spans="1:5" ht="12.75">
      <c r="A57" s="5">
        <v>37226</v>
      </c>
      <c r="B57" s="9">
        <v>27.20890480398084</v>
      </c>
      <c r="C57" s="9">
        <v>27.13626470725015</v>
      </c>
      <c r="D57" s="9">
        <v>26.59665256010789</v>
      </c>
      <c r="E57" s="9">
        <v>26.482503836673953</v>
      </c>
    </row>
    <row r="58" spans="1:5" ht="12.75">
      <c r="A58" s="5">
        <v>37257</v>
      </c>
      <c r="B58" s="9">
        <v>27.20890480398084</v>
      </c>
      <c r="C58" s="9">
        <v>27.13626470725015</v>
      </c>
      <c r="D58" s="9">
        <v>26.59665256010789</v>
      </c>
      <c r="E58" s="9">
        <v>26.482503836673953</v>
      </c>
    </row>
    <row r="59" spans="1:5" ht="12.75">
      <c r="A59" s="5">
        <v>37288</v>
      </c>
      <c r="B59" s="9">
        <v>27.20890480398084</v>
      </c>
      <c r="C59" s="9">
        <v>27.13626470725015</v>
      </c>
      <c r="D59" s="9">
        <v>26.59665256010789</v>
      </c>
      <c r="E59" s="9">
        <v>26.482503836673953</v>
      </c>
    </row>
    <row r="60" spans="1:5" ht="12.75">
      <c r="A60" s="5">
        <v>37316</v>
      </c>
      <c r="B60" s="9">
        <v>27.20890480398084</v>
      </c>
      <c r="C60" s="9">
        <v>27.13626470725015</v>
      </c>
      <c r="D60" s="9">
        <v>26.59665256010789</v>
      </c>
      <c r="E60" s="9">
        <v>26.482503836673953</v>
      </c>
    </row>
    <row r="61" spans="1:5" ht="12.75">
      <c r="A61" s="5">
        <v>37347</v>
      </c>
      <c r="B61" s="9">
        <v>24.946684648653676</v>
      </c>
      <c r="C61" s="9">
        <v>24.18915221131935</v>
      </c>
      <c r="D61" s="9">
        <v>23.172190857089706</v>
      </c>
      <c r="E61" s="9">
        <v>23.099550760359023</v>
      </c>
    </row>
    <row r="62" spans="1:5" ht="12.75">
      <c r="A62" s="5">
        <v>37377</v>
      </c>
      <c r="B62" s="9">
        <v>24.946684648653676</v>
      </c>
      <c r="C62" s="9">
        <v>24.18915221131935</v>
      </c>
      <c r="D62" s="9">
        <v>23.172190857089706</v>
      </c>
      <c r="E62" s="9">
        <v>23.099550760359023</v>
      </c>
    </row>
    <row r="63" spans="1:5" ht="12.75">
      <c r="A63" s="5">
        <v>37408</v>
      </c>
      <c r="B63" s="9">
        <v>24.946684648653676</v>
      </c>
      <c r="C63" s="9">
        <v>24.18915221131935</v>
      </c>
      <c r="D63" s="9">
        <v>23.172190857089706</v>
      </c>
      <c r="E63" s="9">
        <v>23.099550760359023</v>
      </c>
    </row>
    <row r="64" spans="1:5" ht="12.75">
      <c r="A64" s="5">
        <v>37438</v>
      </c>
      <c r="B64" s="9">
        <v>26.28533785983351</v>
      </c>
      <c r="C64" s="9">
        <v>25.787234339394505</v>
      </c>
      <c r="D64" s="9">
        <v>25.60044551922988</v>
      </c>
      <c r="E64" s="9">
        <v>25.56931404920244</v>
      </c>
    </row>
    <row r="65" spans="1:5" ht="12.75">
      <c r="A65" s="5">
        <v>37469</v>
      </c>
      <c r="B65" s="9">
        <v>26.28533785983351</v>
      </c>
      <c r="C65" s="9">
        <v>25.787234339394505</v>
      </c>
      <c r="D65" s="9">
        <v>25.60044551922988</v>
      </c>
      <c r="E65" s="9">
        <v>25.56931404920244</v>
      </c>
    </row>
    <row r="66" spans="1:5" ht="12.75">
      <c r="A66" s="5">
        <v>37500</v>
      </c>
      <c r="B66" s="9">
        <v>27.55135097428266</v>
      </c>
      <c r="C66" s="9">
        <v>27.447579407524533</v>
      </c>
      <c r="D66" s="9">
        <v>25.434411012416874</v>
      </c>
      <c r="E66" s="9">
        <v>25.309885132307123</v>
      </c>
    </row>
    <row r="67" spans="1:5" ht="12.75">
      <c r="A67" s="5">
        <v>37530</v>
      </c>
      <c r="B67" s="9">
        <v>27.55135097428266</v>
      </c>
      <c r="C67" s="9">
        <v>27.447579407524533</v>
      </c>
      <c r="D67" s="9">
        <v>25.434411012416874</v>
      </c>
      <c r="E67" s="9">
        <v>25.309885132307123</v>
      </c>
    </row>
    <row r="68" spans="1:5" ht="12.75">
      <c r="A68" s="5">
        <v>37561</v>
      </c>
      <c r="B68" s="9">
        <v>27.55135097428266</v>
      </c>
      <c r="C68" s="9">
        <v>27.447579407524533</v>
      </c>
      <c r="D68" s="9">
        <v>25.434411012416874</v>
      </c>
      <c r="E68" s="9">
        <v>25.309885132307123</v>
      </c>
    </row>
    <row r="69" spans="1:5" ht="12.75">
      <c r="A69" s="5">
        <v>37591</v>
      </c>
      <c r="B69" s="9">
        <v>27.250413430684095</v>
      </c>
      <c r="C69" s="9">
        <v>27.13626470725015</v>
      </c>
      <c r="D69" s="9">
        <v>26.638161186811146</v>
      </c>
      <c r="E69" s="9">
        <v>26.544766776728828</v>
      </c>
    </row>
    <row r="70" spans="1:5" ht="12.75">
      <c r="A70" s="5">
        <v>37622</v>
      </c>
      <c r="B70" s="9">
        <v>27.250413430684095</v>
      </c>
      <c r="C70" s="9">
        <v>27.13626470725015</v>
      </c>
      <c r="D70" s="9">
        <v>26.638161186811146</v>
      </c>
      <c r="E70" s="9">
        <v>26.544766776728828</v>
      </c>
    </row>
    <row r="71" spans="1:5" ht="12.75">
      <c r="A71" s="5">
        <v>37653</v>
      </c>
      <c r="B71" s="9">
        <v>27.250413430684095</v>
      </c>
      <c r="C71" s="9">
        <v>27.13626470725015</v>
      </c>
      <c r="D71" s="9">
        <v>26.638161186811146</v>
      </c>
      <c r="E71" s="9">
        <v>26.544766776728828</v>
      </c>
    </row>
    <row r="72" spans="1:5" ht="12.75">
      <c r="A72" s="5">
        <v>37681</v>
      </c>
      <c r="B72" s="9">
        <v>27.250413430684095</v>
      </c>
      <c r="C72" s="9">
        <v>27.13626470725015</v>
      </c>
      <c r="D72" s="9">
        <v>26.638161186811146</v>
      </c>
      <c r="E72" s="9">
        <v>26.544766776728828</v>
      </c>
    </row>
    <row r="73" spans="1:5" ht="12.75">
      <c r="A73" s="5">
        <v>37712</v>
      </c>
      <c r="B73" s="9">
        <v>24.9674389620053</v>
      </c>
      <c r="C73" s="9">
        <v>24.158020741291914</v>
      </c>
      <c r="D73" s="9">
        <v>23.161813700413898</v>
      </c>
      <c r="E73" s="9">
        <v>23.099550760359023</v>
      </c>
    </row>
    <row r="74" spans="1:5" ht="12.75">
      <c r="A74" s="5">
        <v>37742</v>
      </c>
      <c r="B74" s="9">
        <v>24.9674389620053</v>
      </c>
      <c r="C74" s="9">
        <v>24.158020741291914</v>
      </c>
      <c r="D74" s="9">
        <v>23.161813700413898</v>
      </c>
      <c r="E74" s="9">
        <v>23.099550760359023</v>
      </c>
    </row>
    <row r="75" spans="1:5" ht="12.75">
      <c r="A75" s="5">
        <v>37773</v>
      </c>
      <c r="B75" s="9">
        <v>24.9674389620053</v>
      </c>
      <c r="C75" s="9">
        <v>24.158020741291914</v>
      </c>
      <c r="D75" s="9">
        <v>23.161813700413898</v>
      </c>
      <c r="E75" s="9">
        <v>23.099550760359023</v>
      </c>
    </row>
    <row r="76" spans="1:5" ht="12.75">
      <c r="A76" s="5">
        <v>37803</v>
      </c>
      <c r="B76" s="9">
        <v>26.326846486536763</v>
      </c>
      <c r="C76" s="9">
        <v>25.787234339394505</v>
      </c>
      <c r="D76" s="9">
        <v>25.63157698925731</v>
      </c>
      <c r="E76" s="9">
        <v>25.621199832581503</v>
      </c>
    </row>
    <row r="77" spans="1:5" ht="12.75">
      <c r="A77" s="5">
        <v>37834</v>
      </c>
      <c r="B77" s="9">
        <v>26.326846486536763</v>
      </c>
      <c r="C77" s="9">
        <v>25.787234339394505</v>
      </c>
      <c r="D77" s="9">
        <v>25.63157698925731</v>
      </c>
      <c r="E77" s="9">
        <v>25.621199832581503</v>
      </c>
    </row>
    <row r="78" spans="1:5" ht="12.75">
      <c r="A78" s="5">
        <v>37865</v>
      </c>
      <c r="B78" s="9">
        <v>28.163603218155608</v>
      </c>
      <c r="C78" s="9">
        <v>28.05983165139748</v>
      </c>
      <c r="D78" s="9">
        <v>25.787234339394505</v>
      </c>
      <c r="E78" s="9">
        <v>25.621199832581503</v>
      </c>
    </row>
    <row r="79" spans="1:5" ht="12.75">
      <c r="A79" s="5">
        <v>37895</v>
      </c>
      <c r="B79" s="9">
        <v>28.163603218155608</v>
      </c>
      <c r="C79" s="9">
        <v>28.05983165139748</v>
      </c>
      <c r="D79" s="9">
        <v>25.787234339394505</v>
      </c>
      <c r="E79" s="9">
        <v>25.621199832581503</v>
      </c>
    </row>
    <row r="80" spans="1:5" ht="12.75">
      <c r="A80" s="5">
        <v>37926</v>
      </c>
      <c r="B80" s="9">
        <v>28.163603218155608</v>
      </c>
      <c r="C80" s="9">
        <v>28.05983165139748</v>
      </c>
      <c r="D80" s="9">
        <v>25.787234339394505</v>
      </c>
      <c r="E80" s="9">
        <v>25.621199832581503</v>
      </c>
    </row>
    <row r="81" spans="1:5" ht="12.75">
      <c r="A81" s="5">
        <v>37956</v>
      </c>
      <c r="B81" s="9">
        <v>27.852288517881227</v>
      </c>
      <c r="C81" s="9">
        <v>27.73813979444729</v>
      </c>
      <c r="D81" s="9">
        <v>27.032493140492026</v>
      </c>
      <c r="E81" s="9">
        <v>26.90796726038227</v>
      </c>
    </row>
    <row r="82" spans="1:5" ht="12.75">
      <c r="A82" s="5">
        <v>37987</v>
      </c>
      <c r="B82" s="9">
        <v>27.852288517881227</v>
      </c>
      <c r="C82" s="9">
        <v>27.73813979444729</v>
      </c>
      <c r="D82" s="9">
        <v>27.032493140492026</v>
      </c>
      <c r="E82" s="9">
        <v>26.90796726038227</v>
      </c>
    </row>
    <row r="83" spans="1:5" ht="12.75">
      <c r="A83" s="5">
        <v>38018</v>
      </c>
      <c r="B83" s="9">
        <v>27.852288517881227</v>
      </c>
      <c r="C83" s="9">
        <v>27.73813979444729</v>
      </c>
      <c r="D83" s="9">
        <v>27.032493140492026</v>
      </c>
      <c r="E83" s="9">
        <v>26.90796726038227</v>
      </c>
    </row>
    <row r="84" spans="1:5" ht="12.75">
      <c r="A84" s="5">
        <v>38047</v>
      </c>
      <c r="B84" s="9">
        <v>27.852288517881227</v>
      </c>
      <c r="C84" s="9">
        <v>27.73813979444729</v>
      </c>
      <c r="D84" s="9">
        <v>27.032493140492026</v>
      </c>
      <c r="E84" s="9">
        <v>26.90796726038227</v>
      </c>
    </row>
    <row r="85" spans="1:5" ht="12.75">
      <c r="A85" s="5">
        <v>38078</v>
      </c>
      <c r="B85" s="9">
        <v>25.434411012416874</v>
      </c>
      <c r="C85" s="9">
        <v>24.593861321676044</v>
      </c>
      <c r="D85" s="9">
        <v>23.4108654606334</v>
      </c>
      <c r="E85" s="9">
        <v>23.317471050551084</v>
      </c>
    </row>
    <row r="86" spans="1:5" ht="12.75">
      <c r="A86" s="5">
        <v>38108</v>
      </c>
      <c r="B86" s="9">
        <v>25.434411012416874</v>
      </c>
      <c r="C86" s="9">
        <v>24.593861321676044</v>
      </c>
      <c r="D86" s="9">
        <v>23.4108654606334</v>
      </c>
      <c r="E86" s="9">
        <v>23.317471050551084</v>
      </c>
    </row>
    <row r="87" spans="1:5" ht="12.75">
      <c r="A87" s="5">
        <v>38139</v>
      </c>
      <c r="B87" s="9">
        <v>25.434411012416874</v>
      </c>
      <c r="C87" s="9">
        <v>24.593861321676044</v>
      </c>
      <c r="D87" s="9">
        <v>23.4108654606334</v>
      </c>
      <c r="E87" s="9">
        <v>23.317471050551084</v>
      </c>
    </row>
    <row r="88" spans="1:5" ht="12.75">
      <c r="A88" s="5">
        <v>38169</v>
      </c>
      <c r="B88" s="9">
        <v>26.876835790354832</v>
      </c>
      <c r="C88" s="9">
        <v>26.30609217318514</v>
      </c>
      <c r="D88" s="9">
        <v>25.984400316234943</v>
      </c>
      <c r="E88" s="9">
        <v>25.953268846207507</v>
      </c>
    </row>
    <row r="89" spans="1:5" ht="12.75">
      <c r="A89" s="5">
        <v>38200</v>
      </c>
      <c r="B89" s="9">
        <v>26.876835790354832</v>
      </c>
      <c r="C89" s="9">
        <v>26.30609217318514</v>
      </c>
      <c r="D89" s="9">
        <v>25.984400316234943</v>
      </c>
      <c r="E89" s="9">
        <v>25.953268846207507</v>
      </c>
    </row>
    <row r="90" spans="1:5" ht="12.75">
      <c r="A90" s="5">
        <v>38231</v>
      </c>
      <c r="B90" s="9">
        <v>28.21548900153467</v>
      </c>
      <c r="C90" s="9">
        <v>28.01832302469423</v>
      </c>
      <c r="D90" s="9">
        <v>25.69383992931219</v>
      </c>
      <c r="E90" s="9">
        <v>25.52780542249919</v>
      </c>
    </row>
    <row r="91" spans="1:5" ht="12.75">
      <c r="A91" s="5">
        <v>38261</v>
      </c>
      <c r="B91" s="9">
        <v>28.21548900153467</v>
      </c>
      <c r="C91" s="9">
        <v>28.01832302469423</v>
      </c>
      <c r="D91" s="9">
        <v>25.69383992931219</v>
      </c>
      <c r="E91" s="9">
        <v>25.52780542249919</v>
      </c>
    </row>
    <row r="92" spans="1:5" ht="12.75">
      <c r="A92" s="5">
        <v>38292</v>
      </c>
      <c r="B92" s="9">
        <v>28.21548900153467</v>
      </c>
      <c r="C92" s="9">
        <v>28.01832302469423</v>
      </c>
      <c r="D92" s="9">
        <v>25.69383992931219</v>
      </c>
      <c r="E92" s="9">
        <v>25.52780542249919</v>
      </c>
    </row>
    <row r="93" spans="1:5" ht="12.75">
      <c r="A93" s="5">
        <v>38322</v>
      </c>
      <c r="B93" s="9">
        <v>27.893797144584475</v>
      </c>
      <c r="C93" s="9">
        <v>27.686254011068225</v>
      </c>
      <c r="D93" s="9">
        <v>26.949475887085523</v>
      </c>
      <c r="E93" s="9">
        <v>26.835327163651584</v>
      </c>
    </row>
    <row r="94" spans="1:5" ht="12.75">
      <c r="A94" s="5">
        <v>38353</v>
      </c>
      <c r="B94" s="9">
        <v>27.893797144584475</v>
      </c>
      <c r="C94" s="9">
        <v>27.686254011068225</v>
      </c>
      <c r="D94" s="9">
        <v>26.949475887085523</v>
      </c>
      <c r="E94" s="9">
        <v>26.835327163651584</v>
      </c>
    </row>
    <row r="95" spans="1:5" ht="12.75">
      <c r="A95" s="5">
        <v>38384</v>
      </c>
      <c r="B95" s="9">
        <v>27.893797144584475</v>
      </c>
      <c r="C95" s="9">
        <v>27.686254011068225</v>
      </c>
      <c r="D95" s="9">
        <v>26.949475887085523</v>
      </c>
      <c r="E95" s="9">
        <v>26.835327163651584</v>
      </c>
    </row>
    <row r="96" spans="1:5" ht="12.75">
      <c r="A96" s="5">
        <v>38412</v>
      </c>
      <c r="B96" s="9">
        <v>27.893797144584475</v>
      </c>
      <c r="C96" s="9">
        <v>27.686254011068225</v>
      </c>
      <c r="D96" s="9">
        <v>26.949475887085523</v>
      </c>
      <c r="E96" s="9">
        <v>26.835327163651584</v>
      </c>
    </row>
    <row r="97" spans="1:5" ht="12.75">
      <c r="A97" s="5">
        <v>38443</v>
      </c>
      <c r="B97" s="9">
        <v>25.434411012416874</v>
      </c>
      <c r="C97" s="9">
        <v>24.510844068269545</v>
      </c>
      <c r="D97" s="9">
        <v>23.28633958052365</v>
      </c>
      <c r="E97" s="9">
        <v>23.21369948379296</v>
      </c>
    </row>
    <row r="98" spans="1:5" ht="12.75">
      <c r="A98" s="5">
        <v>38473</v>
      </c>
      <c r="B98" s="9">
        <v>25.434411012416874</v>
      </c>
      <c r="C98" s="9">
        <v>24.510844068269545</v>
      </c>
      <c r="D98" s="9">
        <v>23.28633958052365</v>
      </c>
      <c r="E98" s="9">
        <v>23.21369948379296</v>
      </c>
    </row>
    <row r="99" spans="1:5" ht="12.75">
      <c r="A99" s="5">
        <v>38504</v>
      </c>
      <c r="B99" s="9">
        <v>25.434411012416874</v>
      </c>
      <c r="C99" s="9">
        <v>24.510844068269545</v>
      </c>
      <c r="D99" s="9">
        <v>23.28633958052365</v>
      </c>
      <c r="E99" s="9">
        <v>23.21369948379296</v>
      </c>
    </row>
    <row r="100" spans="1:5" ht="12.75">
      <c r="A100" s="5">
        <v>38534</v>
      </c>
      <c r="B100" s="9">
        <v>26.897590103706463</v>
      </c>
      <c r="C100" s="9">
        <v>26.23345207645445</v>
      </c>
      <c r="D100" s="9">
        <v>25.89100590615263</v>
      </c>
      <c r="E100" s="9">
        <v>25.870251592801004</v>
      </c>
    </row>
    <row r="101" spans="1:5" ht="12.75">
      <c r="A101" s="5">
        <v>38565</v>
      </c>
      <c r="B101" s="9">
        <v>26.897590103706463</v>
      </c>
      <c r="C101" s="9">
        <v>26.23345207645445</v>
      </c>
      <c r="D101" s="9">
        <v>25.89100590615263</v>
      </c>
      <c r="E101" s="9">
        <v>25.870251592801004</v>
      </c>
    </row>
    <row r="102" spans="1:5" ht="12.75">
      <c r="A102" s="5">
        <v>38596</v>
      </c>
      <c r="B102" s="9">
        <v>28.703215365297865</v>
      </c>
      <c r="C102" s="9">
        <v>28.474917918429988</v>
      </c>
      <c r="D102" s="9">
        <v>26.223074919778636</v>
      </c>
      <c r="E102" s="9">
        <v>26.067417569641446</v>
      </c>
    </row>
    <row r="103" spans="1:5" ht="12.75">
      <c r="A103" s="5">
        <v>38626</v>
      </c>
      <c r="B103" s="9">
        <v>28.703215365297865</v>
      </c>
      <c r="C103" s="9">
        <v>28.474917918429988</v>
      </c>
      <c r="D103" s="9">
        <v>26.223074919778636</v>
      </c>
      <c r="E103" s="9">
        <v>26.067417569641446</v>
      </c>
    </row>
    <row r="104" spans="1:5" ht="12.75">
      <c r="A104" s="5">
        <v>38657</v>
      </c>
      <c r="B104" s="9">
        <v>28.703215365297865</v>
      </c>
      <c r="C104" s="9">
        <v>28.474917918429988</v>
      </c>
      <c r="D104" s="9">
        <v>26.223074919778636</v>
      </c>
      <c r="E104" s="9">
        <v>26.067417569641446</v>
      </c>
    </row>
    <row r="105" spans="1:5" ht="12.75">
      <c r="A105" s="5">
        <v>38687</v>
      </c>
      <c r="B105" s="9">
        <v>28.37114635167186</v>
      </c>
      <c r="C105" s="9">
        <v>28.132471748128168</v>
      </c>
      <c r="D105" s="9">
        <v>27.540973817606847</v>
      </c>
      <c r="E105" s="9">
        <v>27.43720225084872</v>
      </c>
    </row>
    <row r="106" spans="1:5" ht="12.75">
      <c r="A106" s="5">
        <v>38718</v>
      </c>
      <c r="B106" s="9">
        <v>28.37114635167186</v>
      </c>
      <c r="C106" s="9">
        <v>28.132471748128168</v>
      </c>
      <c r="D106" s="9">
        <v>27.540973817606847</v>
      </c>
      <c r="E106" s="9">
        <v>27.43720225084872</v>
      </c>
    </row>
    <row r="107" spans="1:5" ht="12.75">
      <c r="A107" s="5">
        <v>38749</v>
      </c>
      <c r="B107" s="9">
        <v>28.37114635167186</v>
      </c>
      <c r="C107" s="9">
        <v>28.132471748128168</v>
      </c>
      <c r="D107" s="9">
        <v>27.540973817606847</v>
      </c>
      <c r="E107" s="9">
        <v>27.43720225084872</v>
      </c>
    </row>
    <row r="108" spans="1:5" ht="12.75">
      <c r="A108" s="5">
        <v>38777</v>
      </c>
      <c r="B108" s="9">
        <v>28.37114635167186</v>
      </c>
      <c r="C108" s="9">
        <v>28.132471748128168</v>
      </c>
      <c r="D108" s="9">
        <v>27.540973817606847</v>
      </c>
      <c r="E108" s="9">
        <v>27.43720225084872</v>
      </c>
    </row>
    <row r="109" spans="1:5" ht="12.75">
      <c r="A109" s="5">
        <v>38808</v>
      </c>
      <c r="B109" s="9">
        <v>25.81836580942194</v>
      </c>
      <c r="C109" s="9">
        <v>24.832535925219737</v>
      </c>
      <c r="D109" s="9">
        <v>23.701425847556155</v>
      </c>
      <c r="E109" s="9">
        <v>23.63916290750128</v>
      </c>
    </row>
    <row r="110" spans="1:5" ht="12.75">
      <c r="A110" s="5">
        <v>38838</v>
      </c>
      <c r="B110" s="9">
        <v>25.81836580942194</v>
      </c>
      <c r="C110" s="9">
        <v>24.832535925219737</v>
      </c>
      <c r="D110" s="9">
        <v>23.701425847556155</v>
      </c>
      <c r="E110" s="9">
        <v>23.63916290750128</v>
      </c>
    </row>
    <row r="111" spans="1:5" ht="12.75">
      <c r="A111" s="5">
        <v>38869</v>
      </c>
      <c r="B111" s="9">
        <v>25.81836580942194</v>
      </c>
      <c r="C111" s="9">
        <v>24.832535925219737</v>
      </c>
      <c r="D111" s="9">
        <v>23.701425847556155</v>
      </c>
      <c r="E111" s="9">
        <v>23.63916290750128</v>
      </c>
    </row>
    <row r="112" spans="1:5" ht="12.75">
      <c r="A112" s="5">
        <v>38899</v>
      </c>
      <c r="B112" s="9">
        <v>27.333430684090594</v>
      </c>
      <c r="C112" s="9">
        <v>26.62778403013533</v>
      </c>
      <c r="D112" s="9">
        <v>26.43061805329489</v>
      </c>
      <c r="E112" s="9">
        <v>26.420240896619077</v>
      </c>
    </row>
    <row r="113" spans="1:5" ht="12.75">
      <c r="A113" s="5">
        <v>38930</v>
      </c>
      <c r="B113" s="9">
        <v>27.333430684090594</v>
      </c>
      <c r="C113" s="9">
        <v>26.62778403013533</v>
      </c>
      <c r="D113" s="9">
        <v>26.43061805329489</v>
      </c>
      <c r="E113" s="9">
        <v>26.420240896619077</v>
      </c>
    </row>
    <row r="114" spans="1:5" ht="12.75">
      <c r="A114" s="5">
        <v>38961</v>
      </c>
      <c r="B114" s="9">
        <v>28.744723992001116</v>
      </c>
      <c r="C114" s="9">
        <v>28.68246105194624</v>
      </c>
      <c r="D114" s="9">
        <v>26.37873226991583</v>
      </c>
      <c r="E114" s="9">
        <v>26.202320606427012</v>
      </c>
    </row>
    <row r="115" spans="1:5" ht="12.75">
      <c r="A115" s="5">
        <v>38991</v>
      </c>
      <c r="B115" s="9">
        <v>28.744723992001116</v>
      </c>
      <c r="C115" s="9">
        <v>28.68246105194624</v>
      </c>
      <c r="D115" s="9">
        <v>26.37873226991583</v>
      </c>
      <c r="E115" s="9">
        <v>26.202320606427012</v>
      </c>
    </row>
    <row r="116" spans="1:5" ht="12.75">
      <c r="A116" s="5">
        <v>39022</v>
      </c>
      <c r="B116" s="9">
        <v>28.744723992001116</v>
      </c>
      <c r="C116" s="9">
        <v>28.68246105194624</v>
      </c>
      <c r="D116" s="9">
        <v>26.37873226991583</v>
      </c>
      <c r="E116" s="9">
        <v>26.202320606427012</v>
      </c>
    </row>
    <row r="117" spans="1:5" ht="12.75">
      <c r="A117" s="5">
        <v>39052</v>
      </c>
      <c r="B117" s="9">
        <v>28.41265497837511</v>
      </c>
      <c r="C117" s="9">
        <v>28.32963772496861</v>
      </c>
      <c r="D117" s="9">
        <v>27.727762637771473</v>
      </c>
      <c r="E117" s="9">
        <v>27.59285960098591</v>
      </c>
    </row>
    <row r="118" spans="1:5" ht="12.75">
      <c r="A118" s="5">
        <v>39083</v>
      </c>
      <c r="B118" s="9">
        <v>28.41265497837511</v>
      </c>
      <c r="C118" s="9">
        <v>28.32963772496861</v>
      </c>
      <c r="D118" s="9">
        <v>27.727762637771473</v>
      </c>
      <c r="E118" s="9">
        <v>27.59285960098591</v>
      </c>
    </row>
    <row r="119" spans="1:5" ht="12.75">
      <c r="A119" s="5">
        <v>39114</v>
      </c>
      <c r="B119" s="9">
        <v>28.41265497837511</v>
      </c>
      <c r="C119" s="9">
        <v>28.32963772496861</v>
      </c>
      <c r="D119" s="9">
        <v>27.727762637771473</v>
      </c>
      <c r="E119" s="9">
        <v>27.59285960098591</v>
      </c>
    </row>
    <row r="120" spans="1:5" ht="12.75">
      <c r="A120" s="5">
        <v>39142</v>
      </c>
      <c r="B120" s="9">
        <v>28.41265497837511</v>
      </c>
      <c r="C120" s="9">
        <v>28.32963772496861</v>
      </c>
      <c r="D120" s="9">
        <v>27.727762637771473</v>
      </c>
      <c r="E120" s="9">
        <v>27.59285960098591</v>
      </c>
    </row>
    <row r="121" spans="1:5" ht="12.75">
      <c r="A121" s="5">
        <v>39173</v>
      </c>
      <c r="B121" s="9">
        <v>25.828742966097757</v>
      </c>
      <c r="C121" s="9">
        <v>24.9674389620053</v>
      </c>
      <c r="D121" s="9">
        <v>23.805197414314282</v>
      </c>
      <c r="E121" s="9">
        <v>23.71180300423197</v>
      </c>
    </row>
    <row r="122" spans="1:5" ht="12.75">
      <c r="A122" s="5">
        <v>39203</v>
      </c>
      <c r="B122" s="9">
        <v>25.828742966097757</v>
      </c>
      <c r="C122" s="9">
        <v>24.9674389620053</v>
      </c>
      <c r="D122" s="9">
        <v>23.805197414314282</v>
      </c>
      <c r="E122" s="9">
        <v>23.71180300423197</v>
      </c>
    </row>
    <row r="123" spans="1:5" ht="12.75">
      <c r="A123" s="5">
        <v>39234</v>
      </c>
      <c r="B123" s="9">
        <v>25.828742966097757</v>
      </c>
      <c r="C123" s="9">
        <v>24.9674389620053</v>
      </c>
      <c r="D123" s="9">
        <v>23.805197414314282</v>
      </c>
      <c r="E123" s="9">
        <v>23.71180300423197</v>
      </c>
    </row>
    <row r="124" spans="1:5" ht="12.75">
      <c r="A124" s="5">
        <v>39264</v>
      </c>
      <c r="B124" s="9">
        <v>27.364562154118033</v>
      </c>
      <c r="C124" s="9">
        <v>26.793818536948333</v>
      </c>
      <c r="D124" s="9">
        <v>26.58627540343208</v>
      </c>
      <c r="E124" s="9">
        <v>26.555143933404644</v>
      </c>
    </row>
    <row r="125" spans="1:5" ht="12.75">
      <c r="A125" s="5">
        <v>39295</v>
      </c>
      <c r="B125" s="9">
        <v>27.364562154118033</v>
      </c>
      <c r="C125" s="9">
        <v>26.793818536948333</v>
      </c>
      <c r="D125" s="9">
        <v>26.58627540343208</v>
      </c>
      <c r="E125" s="9">
        <v>26.555143933404644</v>
      </c>
    </row>
    <row r="126" spans="1:5" ht="12.75">
      <c r="A126" s="5">
        <v>39326</v>
      </c>
      <c r="B126" s="9">
        <v>28.96264428219318</v>
      </c>
      <c r="C126" s="9">
        <v>28.82774124540762</v>
      </c>
      <c r="D126" s="9">
        <v>26.46174952332233</v>
      </c>
      <c r="E126" s="9">
        <v>26.28533785983351</v>
      </c>
    </row>
    <row r="127" spans="1:5" ht="12.75">
      <c r="A127" s="5">
        <v>39356</v>
      </c>
      <c r="B127" s="9">
        <v>28.96264428219318</v>
      </c>
      <c r="C127" s="9">
        <v>28.82774124540762</v>
      </c>
      <c r="D127" s="9">
        <v>26.46174952332233</v>
      </c>
      <c r="E127" s="9">
        <v>26.28533785983351</v>
      </c>
    </row>
    <row r="128" spans="1:5" ht="12.75">
      <c r="A128" s="5">
        <v>39387</v>
      </c>
      <c r="B128" s="9">
        <v>28.96264428219318</v>
      </c>
      <c r="C128" s="9">
        <v>28.82774124540762</v>
      </c>
      <c r="D128" s="9">
        <v>26.46174952332233</v>
      </c>
      <c r="E128" s="9">
        <v>26.28533785983351</v>
      </c>
    </row>
    <row r="129" spans="1:5" ht="12.75">
      <c r="A129" s="5">
        <v>39417</v>
      </c>
      <c r="B129" s="9">
        <v>28.620198111891362</v>
      </c>
      <c r="C129" s="9">
        <v>28.474917918429988</v>
      </c>
      <c r="D129" s="9">
        <v>27.831534204529603</v>
      </c>
      <c r="E129" s="9">
        <v>27.70700832441985</v>
      </c>
    </row>
    <row r="130" spans="1:5" ht="12.75">
      <c r="A130" s="5">
        <v>39448</v>
      </c>
      <c r="B130" s="9">
        <v>28.620198111891362</v>
      </c>
      <c r="C130" s="9">
        <v>28.474917918429988</v>
      </c>
      <c r="D130" s="9">
        <v>27.831534204529603</v>
      </c>
      <c r="E130" s="9">
        <v>27.70700832441985</v>
      </c>
    </row>
    <row r="131" spans="1:5" ht="12.75">
      <c r="A131" s="5">
        <v>39479</v>
      </c>
      <c r="B131" s="9">
        <v>28.620198111891362</v>
      </c>
      <c r="C131" s="9">
        <v>28.474917918429988</v>
      </c>
      <c r="D131" s="9">
        <v>27.831534204529603</v>
      </c>
      <c r="E131" s="9">
        <v>27.70700832441985</v>
      </c>
    </row>
    <row r="132" spans="1:5" ht="12.75">
      <c r="A132" s="5">
        <v>39508</v>
      </c>
      <c r="B132" s="9">
        <v>28.620198111891362</v>
      </c>
      <c r="C132" s="9">
        <v>28.474917918429988</v>
      </c>
      <c r="D132" s="9">
        <v>27.831534204529603</v>
      </c>
      <c r="E132" s="9">
        <v>27.70700832441985</v>
      </c>
    </row>
    <row r="133" spans="1:5" ht="12.75">
      <c r="A133" s="5">
        <v>39539</v>
      </c>
      <c r="B133" s="9">
        <v>25.984400316234943</v>
      </c>
      <c r="C133" s="9">
        <v>25.050456215411803</v>
      </c>
      <c r="D133" s="9">
        <v>23.857083197693346</v>
      </c>
      <c r="E133" s="9">
        <v>23.76368878761103</v>
      </c>
    </row>
    <row r="134" spans="1:5" ht="12.75">
      <c r="A134" s="5">
        <v>39569</v>
      </c>
      <c r="B134" s="9">
        <v>25.984400316234943</v>
      </c>
      <c r="C134" s="9">
        <v>25.050456215411803</v>
      </c>
      <c r="D134" s="9">
        <v>23.857083197693346</v>
      </c>
      <c r="E134" s="9">
        <v>23.76368878761103</v>
      </c>
    </row>
    <row r="135" spans="1:5" ht="12.75">
      <c r="A135" s="5">
        <v>39600</v>
      </c>
      <c r="B135" s="9">
        <v>25.984400316234943</v>
      </c>
      <c r="C135" s="9">
        <v>25.050456215411803</v>
      </c>
      <c r="D135" s="9">
        <v>23.857083197693346</v>
      </c>
      <c r="E135" s="9">
        <v>23.76368878761103</v>
      </c>
    </row>
    <row r="136" spans="1:5" ht="12.75">
      <c r="A136" s="5">
        <v>39630</v>
      </c>
      <c r="B136" s="9">
        <v>27.55135097428266</v>
      </c>
      <c r="C136" s="9">
        <v>26.918344417058087</v>
      </c>
      <c r="D136" s="9">
        <v>26.679669813514394</v>
      </c>
      <c r="E136" s="9">
        <v>26.648538343486955</v>
      </c>
    </row>
    <row r="137" spans="1:5" ht="12.75">
      <c r="A137" s="5">
        <v>39661</v>
      </c>
      <c r="B137" s="9">
        <v>27.55135097428266</v>
      </c>
      <c r="C137" s="9">
        <v>26.918344417058087</v>
      </c>
      <c r="D137" s="9">
        <v>26.679669813514394</v>
      </c>
      <c r="E137" s="9">
        <v>26.648538343486955</v>
      </c>
    </row>
    <row r="138" spans="1:5" ht="12.75">
      <c r="A138" s="5">
        <v>39692</v>
      </c>
      <c r="B138" s="9">
        <v>30.249411709993954</v>
      </c>
      <c r="C138" s="9">
        <v>30.11450867320839</v>
      </c>
      <c r="D138" s="9">
        <v>27.478710877551972</v>
      </c>
      <c r="E138" s="9">
        <v>27.260790587359903</v>
      </c>
    </row>
    <row r="139" spans="1:5" ht="12.75">
      <c r="A139" s="5">
        <v>39722</v>
      </c>
      <c r="B139" s="9">
        <v>30.249411709993954</v>
      </c>
      <c r="C139" s="9">
        <v>30.11450867320839</v>
      </c>
      <c r="D139" s="9">
        <v>27.478710877551972</v>
      </c>
      <c r="E139" s="9">
        <v>27.260790587359903</v>
      </c>
    </row>
    <row r="140" spans="1:5" ht="12.75">
      <c r="A140" s="5">
        <v>39753</v>
      </c>
      <c r="B140" s="9">
        <v>30.249411709993954</v>
      </c>
      <c r="C140" s="9">
        <v>30.11450867320839</v>
      </c>
      <c r="D140" s="9">
        <v>27.478710877551972</v>
      </c>
      <c r="E140" s="9">
        <v>27.260790587359903</v>
      </c>
    </row>
    <row r="141" spans="1:5" ht="12.75">
      <c r="A141" s="5">
        <v>39783</v>
      </c>
      <c r="B141" s="9">
        <v>29.8758340696647</v>
      </c>
      <c r="C141" s="9">
        <v>29.740931032879136</v>
      </c>
      <c r="D141" s="9">
        <v>28.941889968841558</v>
      </c>
      <c r="E141" s="9">
        <v>28.775855462028556</v>
      </c>
    </row>
    <row r="142" spans="1:5" ht="12.75">
      <c r="A142" s="5">
        <v>39814</v>
      </c>
      <c r="B142" s="9">
        <v>29.8758340696647</v>
      </c>
      <c r="C142" s="9">
        <v>29.740931032879136</v>
      </c>
      <c r="D142" s="9">
        <v>28.941889968841558</v>
      </c>
      <c r="E142" s="9">
        <v>28.775855462028556</v>
      </c>
    </row>
    <row r="143" spans="1:5" ht="12.75">
      <c r="A143" s="5">
        <v>39845</v>
      </c>
      <c r="B143" s="9">
        <v>29.8758340696647</v>
      </c>
      <c r="C143" s="9">
        <v>29.740931032879136</v>
      </c>
      <c r="D143" s="9">
        <v>28.941889968841558</v>
      </c>
      <c r="E143" s="9">
        <v>28.775855462028556</v>
      </c>
    </row>
    <row r="144" spans="1:5" ht="12.75">
      <c r="A144" s="5">
        <v>39873</v>
      </c>
      <c r="B144" s="9">
        <v>29.8758340696647</v>
      </c>
      <c r="C144" s="9">
        <v>29.740931032879136</v>
      </c>
      <c r="D144" s="9">
        <v>28.941889968841558</v>
      </c>
      <c r="E144" s="9">
        <v>28.775855462028556</v>
      </c>
    </row>
    <row r="145" spans="1:5" ht="12.75">
      <c r="A145" s="5">
        <v>39904</v>
      </c>
      <c r="B145" s="9">
        <v>27.05324745384365</v>
      </c>
      <c r="C145" s="9">
        <v>26.057040412965634</v>
      </c>
      <c r="D145" s="9">
        <v>24.68725573175836</v>
      </c>
      <c r="E145" s="9">
        <v>24.57310700832442</v>
      </c>
    </row>
    <row r="146" spans="1:5" ht="12.75">
      <c r="A146" s="5">
        <v>39934</v>
      </c>
      <c r="B146" s="9">
        <v>27.05324745384365</v>
      </c>
      <c r="C146" s="9">
        <v>26.057040412965634</v>
      </c>
      <c r="D146" s="9">
        <v>24.68725573175836</v>
      </c>
      <c r="E146" s="9">
        <v>24.57310700832442</v>
      </c>
    </row>
    <row r="147" spans="1:5" ht="12.75">
      <c r="A147" s="5">
        <v>39965</v>
      </c>
      <c r="B147" s="9">
        <v>27.05324745384365</v>
      </c>
      <c r="C147" s="9">
        <v>26.057040412965634</v>
      </c>
      <c r="D147" s="9">
        <v>24.68725573175836</v>
      </c>
      <c r="E147" s="9">
        <v>24.57310700832442</v>
      </c>
    </row>
    <row r="148" spans="1:5" ht="12.75">
      <c r="A148" s="5">
        <v>39995</v>
      </c>
      <c r="B148" s="9">
        <v>28.734346835325304</v>
      </c>
      <c r="C148" s="9">
        <v>28.05983165139748</v>
      </c>
      <c r="D148" s="9">
        <v>27.70700832441985</v>
      </c>
      <c r="E148" s="9">
        <v>27.655122541040786</v>
      </c>
    </row>
    <row r="149" spans="1:5" ht="12.75">
      <c r="A149" s="5">
        <v>40026</v>
      </c>
      <c r="B149" s="9">
        <v>28.734346835325304</v>
      </c>
      <c r="C149" s="9">
        <v>28.05983165139748</v>
      </c>
      <c r="D149" s="9">
        <v>27.70700832441985</v>
      </c>
      <c r="E149" s="9">
        <v>27.655122541040786</v>
      </c>
    </row>
    <row r="150" spans="1:5" ht="12.75">
      <c r="A150" s="5">
        <v>40057</v>
      </c>
      <c r="B150" s="9">
        <v>29.855079756313074</v>
      </c>
      <c r="C150" s="9">
        <v>29.803193972934007</v>
      </c>
      <c r="D150" s="9">
        <v>27.12588755057434</v>
      </c>
      <c r="E150" s="9">
        <v>26.918344417058087</v>
      </c>
    </row>
    <row r="151" spans="1:5" ht="12.75">
      <c r="A151" s="5">
        <v>40087</v>
      </c>
      <c r="B151" s="9">
        <v>29.855079756313074</v>
      </c>
      <c r="C151" s="9">
        <v>29.803193972934007</v>
      </c>
      <c r="D151" s="9">
        <v>27.12588755057434</v>
      </c>
      <c r="E151" s="9">
        <v>26.918344417058087</v>
      </c>
    </row>
    <row r="152" spans="1:5" ht="12.75">
      <c r="A152" s="5">
        <v>40118</v>
      </c>
      <c r="B152" s="9">
        <v>29.855079756313074</v>
      </c>
      <c r="C152" s="9">
        <v>29.803193972934007</v>
      </c>
      <c r="D152" s="9">
        <v>27.12588755057434</v>
      </c>
      <c r="E152" s="9">
        <v>26.918344417058087</v>
      </c>
    </row>
    <row r="153" spans="1:5" ht="12.75">
      <c r="A153" s="5">
        <v>40148</v>
      </c>
      <c r="B153" s="9">
        <v>29.49187927265963</v>
      </c>
      <c r="C153" s="9">
        <v>29.429616332604752</v>
      </c>
      <c r="D153" s="9">
        <v>28.568312328512302</v>
      </c>
      <c r="E153" s="9">
        <v>28.41265497837511</v>
      </c>
    </row>
    <row r="154" spans="1:5" ht="12.75">
      <c r="A154" s="5">
        <v>40179</v>
      </c>
      <c r="B154" s="9">
        <v>29.49187927265963</v>
      </c>
      <c r="C154" s="9">
        <v>29.429616332604752</v>
      </c>
      <c r="D154" s="9">
        <v>28.568312328512302</v>
      </c>
      <c r="E154" s="9">
        <v>28.41265497837511</v>
      </c>
    </row>
    <row r="155" spans="1:5" ht="12.75">
      <c r="A155" s="5">
        <v>40210</v>
      </c>
      <c r="B155" s="9">
        <v>29.49187927265963</v>
      </c>
      <c r="C155" s="9">
        <v>29.429616332604752</v>
      </c>
      <c r="D155" s="9">
        <v>28.568312328512302</v>
      </c>
      <c r="E155" s="9">
        <v>28.41265497837511</v>
      </c>
    </row>
    <row r="156" spans="1:5" ht="12.75">
      <c r="A156" s="5">
        <v>40238</v>
      </c>
      <c r="B156" s="9">
        <v>29.49187927265963</v>
      </c>
      <c r="C156" s="9">
        <v>29.429616332604752</v>
      </c>
      <c r="D156" s="9">
        <v>28.568312328512302</v>
      </c>
      <c r="E156" s="9">
        <v>28.41265497837511</v>
      </c>
    </row>
    <row r="157" spans="1:5" ht="12.75">
      <c r="A157" s="5">
        <v>40269</v>
      </c>
      <c r="B157" s="9">
        <v>26.690046970190206</v>
      </c>
      <c r="C157" s="9">
        <v>25.77685718271869</v>
      </c>
      <c r="D157" s="9">
        <v>24.35518671813235</v>
      </c>
      <c r="E157" s="9">
        <v>24.25141515137423</v>
      </c>
    </row>
    <row r="158" spans="1:5" ht="12.75">
      <c r="A158" s="5">
        <v>40299</v>
      </c>
      <c r="B158" s="9">
        <v>26.690046970190206</v>
      </c>
      <c r="C158" s="9">
        <v>25.77685718271869</v>
      </c>
      <c r="D158" s="9">
        <v>24.35518671813235</v>
      </c>
      <c r="E158" s="9">
        <v>24.25141515137423</v>
      </c>
    </row>
    <row r="159" spans="1:5" ht="12.75">
      <c r="A159" s="5">
        <v>40330</v>
      </c>
      <c r="B159" s="9">
        <v>26.690046970190206</v>
      </c>
      <c r="C159" s="9">
        <v>25.77685718271869</v>
      </c>
      <c r="D159" s="9">
        <v>24.35518671813235</v>
      </c>
      <c r="E159" s="9">
        <v>24.25141515137423</v>
      </c>
    </row>
    <row r="160" spans="1:5" ht="12.75">
      <c r="A160" s="5">
        <v>40360</v>
      </c>
      <c r="B160" s="9">
        <v>28.360769194996045</v>
      </c>
      <c r="C160" s="9">
        <v>27.769271264474728</v>
      </c>
      <c r="D160" s="9">
        <v>27.343807840766406</v>
      </c>
      <c r="E160" s="9">
        <v>27.291922057387342</v>
      </c>
    </row>
    <row r="161" spans="1:5" ht="12.75">
      <c r="A161" s="5">
        <v>40391</v>
      </c>
      <c r="B161" s="9">
        <v>28.360769194996045</v>
      </c>
      <c r="C161" s="9">
        <v>27.769271264474728</v>
      </c>
      <c r="D161" s="9">
        <v>27.343807840766406</v>
      </c>
      <c r="E161" s="9">
        <v>27.291922057387342</v>
      </c>
    </row>
    <row r="162" spans="1:5" ht="12.75">
      <c r="A162" s="5">
        <v>40422</v>
      </c>
      <c r="B162" s="9">
        <v>30.166394456587454</v>
      </c>
      <c r="C162" s="9">
        <v>30.166394456587454</v>
      </c>
      <c r="D162" s="9">
        <v>27.416447937497097</v>
      </c>
      <c r="E162" s="9">
        <v>27.20890480398084</v>
      </c>
    </row>
    <row r="163" spans="1:5" ht="12.75">
      <c r="A163" s="5">
        <v>40452</v>
      </c>
      <c r="B163" s="9">
        <v>30.166394456587454</v>
      </c>
      <c r="C163" s="9">
        <v>30.166394456587454</v>
      </c>
      <c r="D163" s="9">
        <v>27.416447937497097</v>
      </c>
      <c r="E163" s="9">
        <v>27.20890480398084</v>
      </c>
    </row>
    <row r="164" spans="1:5" ht="12.75">
      <c r="A164" s="5">
        <v>40483</v>
      </c>
      <c r="B164" s="9">
        <v>30.166394456587454</v>
      </c>
      <c r="C164" s="9">
        <v>30.166394456587454</v>
      </c>
      <c r="D164" s="9">
        <v>27.416447937497097</v>
      </c>
      <c r="E164" s="9">
        <v>27.20890480398084</v>
      </c>
    </row>
    <row r="165" spans="1:5" ht="12.75">
      <c r="A165" s="5">
        <v>40513</v>
      </c>
      <c r="B165" s="9">
        <v>29.7928168162582</v>
      </c>
      <c r="C165" s="9">
        <v>29.782439659582383</v>
      </c>
      <c r="D165" s="9">
        <v>28.90038134213831</v>
      </c>
      <c r="E165" s="9">
        <v>28.744723992001116</v>
      </c>
    </row>
    <row r="166" spans="1:5" ht="12.75">
      <c r="A166" s="5">
        <v>40544</v>
      </c>
      <c r="B166" s="9">
        <v>29.7928168162582</v>
      </c>
      <c r="C166" s="9">
        <v>29.782439659582383</v>
      </c>
      <c r="D166" s="9">
        <v>28.90038134213831</v>
      </c>
      <c r="E166" s="9">
        <v>28.744723992001116</v>
      </c>
    </row>
    <row r="167" spans="1:5" ht="12.75">
      <c r="A167" s="5">
        <v>40575</v>
      </c>
      <c r="B167" s="9">
        <v>29.7928168162582</v>
      </c>
      <c r="C167" s="9">
        <v>29.782439659582383</v>
      </c>
      <c r="D167" s="9">
        <v>28.90038134213831</v>
      </c>
      <c r="E167" s="9">
        <v>28.744723992001116</v>
      </c>
    </row>
    <row r="168" spans="1:5" ht="12.75">
      <c r="A168" s="5">
        <v>40603</v>
      </c>
      <c r="B168" s="9">
        <v>29.7928168162582</v>
      </c>
      <c r="C168" s="9">
        <v>29.782439659582383</v>
      </c>
      <c r="D168" s="9">
        <v>28.90038134213831</v>
      </c>
      <c r="E168" s="9">
        <v>28.744723992001116</v>
      </c>
    </row>
    <row r="169" spans="1:5" ht="12.75">
      <c r="A169" s="5">
        <v>40634</v>
      </c>
      <c r="B169" s="9">
        <v>26.93909873040971</v>
      </c>
      <c r="C169" s="9">
        <v>26.025908942938194</v>
      </c>
      <c r="D169" s="9">
        <v>24.583484165000236</v>
      </c>
      <c r="E169" s="9">
        <v>24.469335441566294</v>
      </c>
    </row>
    <row r="170" spans="1:5" ht="12.75">
      <c r="A170" s="5">
        <v>40664</v>
      </c>
      <c r="B170" s="9">
        <v>26.93909873040971</v>
      </c>
      <c r="C170" s="9">
        <v>26.025908942938194</v>
      </c>
      <c r="D170" s="9">
        <v>24.583484165000236</v>
      </c>
      <c r="E170" s="9">
        <v>24.469335441566294</v>
      </c>
    </row>
    <row r="171" spans="1:5" ht="12.75">
      <c r="A171" s="5">
        <v>40695</v>
      </c>
      <c r="B171" s="9">
        <v>26.93909873040971</v>
      </c>
      <c r="C171" s="9">
        <v>26.025908942938194</v>
      </c>
      <c r="D171" s="9">
        <v>24.583484165000236</v>
      </c>
      <c r="E171" s="9">
        <v>24.469335441566294</v>
      </c>
    </row>
    <row r="172" spans="1:5" ht="12.75">
      <c r="A172" s="5">
        <v>40725</v>
      </c>
      <c r="B172" s="9">
        <v>28.630575268567178</v>
      </c>
      <c r="C172" s="9">
        <v>28.070208808073293</v>
      </c>
      <c r="D172" s="9">
        <v>27.644745384364974</v>
      </c>
      <c r="E172" s="9">
        <v>27.59285960098591</v>
      </c>
    </row>
    <row r="173" spans="1:5" ht="12.75">
      <c r="A173" s="5">
        <v>40756</v>
      </c>
      <c r="B173" s="9">
        <v>28.630575268567178</v>
      </c>
      <c r="C173" s="9">
        <v>28.070208808073293</v>
      </c>
      <c r="D173" s="9">
        <v>27.644745384364974</v>
      </c>
      <c r="E173" s="9">
        <v>27.59285960098591</v>
      </c>
    </row>
    <row r="174" spans="1:5" ht="12.75">
      <c r="A174" s="5">
        <v>40787</v>
      </c>
      <c r="B174" s="9">
        <v>30.75789238710878</v>
      </c>
      <c r="C174" s="9">
        <v>30.840909640515278</v>
      </c>
      <c r="D174" s="9">
        <v>27.98719155466679</v>
      </c>
      <c r="E174" s="9">
        <v>27.748516951123097</v>
      </c>
    </row>
    <row r="175" spans="1:5" ht="12.75">
      <c r="A175" s="5">
        <v>40817</v>
      </c>
      <c r="B175" s="9">
        <v>30.75789238710878</v>
      </c>
      <c r="C175" s="9">
        <v>30.840909640515278</v>
      </c>
      <c r="D175" s="9">
        <v>27.98719155466679</v>
      </c>
      <c r="E175" s="9">
        <v>27.748516951123097</v>
      </c>
    </row>
    <row r="176" spans="1:5" ht="12.75">
      <c r="A176" s="5">
        <v>40848</v>
      </c>
      <c r="B176" s="9">
        <v>30.75789238710878</v>
      </c>
      <c r="C176" s="9">
        <v>30.840909640515278</v>
      </c>
      <c r="D176" s="9">
        <v>27.98719155466679</v>
      </c>
      <c r="E176" s="9">
        <v>27.748516951123097</v>
      </c>
    </row>
    <row r="177" spans="1:5" ht="12.75">
      <c r="A177" s="5">
        <v>40878</v>
      </c>
      <c r="B177" s="9">
        <v>30.363560433427896</v>
      </c>
      <c r="C177" s="9">
        <v>30.446577686834395</v>
      </c>
      <c r="D177" s="9">
        <v>29.533387899362882</v>
      </c>
      <c r="E177" s="9">
        <v>29.346599079198253</v>
      </c>
    </row>
    <row r="178" spans="1:5" ht="12.75">
      <c r="A178" s="5">
        <v>40909</v>
      </c>
      <c r="B178" s="9">
        <v>30.363560433427896</v>
      </c>
      <c r="C178" s="9">
        <v>30.446577686834395</v>
      </c>
      <c r="D178" s="9">
        <v>29.533387899362882</v>
      </c>
      <c r="E178" s="9">
        <v>29.346599079198253</v>
      </c>
    </row>
    <row r="179" spans="1:5" ht="12.75">
      <c r="A179" s="5">
        <v>40940</v>
      </c>
      <c r="B179" s="9">
        <v>30.363560433427896</v>
      </c>
      <c r="C179" s="9">
        <v>30.446577686834395</v>
      </c>
      <c r="D179" s="9">
        <v>29.533387899362882</v>
      </c>
      <c r="E179" s="9">
        <v>29.346599079198253</v>
      </c>
    </row>
    <row r="180" spans="1:5" ht="12.75">
      <c r="A180" s="5">
        <v>40969</v>
      </c>
      <c r="B180" s="9">
        <v>30.363560433427896</v>
      </c>
      <c r="C180" s="9">
        <v>30.446577686834395</v>
      </c>
      <c r="D180" s="9">
        <v>29.533387899362882</v>
      </c>
      <c r="E180" s="9">
        <v>29.346599079198253</v>
      </c>
    </row>
    <row r="181" spans="1:5" ht="12.75">
      <c r="A181" s="5">
        <v>41000</v>
      </c>
      <c r="B181" s="9">
        <v>27.40607078082128</v>
      </c>
      <c r="C181" s="9">
        <v>26.544766776728828</v>
      </c>
      <c r="D181" s="9">
        <v>25.04007905873599</v>
      </c>
      <c r="E181" s="9">
        <v>24.905176021950425</v>
      </c>
    </row>
    <row r="182" spans="1:5" ht="12.75">
      <c r="A182" s="5">
        <v>41030</v>
      </c>
      <c r="B182" s="9">
        <v>27.40607078082128</v>
      </c>
      <c r="C182" s="9">
        <v>26.544766776728828</v>
      </c>
      <c r="D182" s="9">
        <v>25.04007905873599</v>
      </c>
      <c r="E182" s="9">
        <v>24.905176021950425</v>
      </c>
    </row>
    <row r="183" spans="1:5" ht="12.75">
      <c r="A183" s="5">
        <v>41061</v>
      </c>
      <c r="B183" s="9">
        <v>27.40607078082128</v>
      </c>
      <c r="C183" s="9">
        <v>26.544766776728828</v>
      </c>
      <c r="D183" s="9">
        <v>25.04007905873599</v>
      </c>
      <c r="E183" s="9">
        <v>24.905176021950425</v>
      </c>
    </row>
    <row r="184" spans="1:5" ht="12.75">
      <c r="A184" s="5">
        <v>41091</v>
      </c>
      <c r="B184" s="9">
        <v>29.159810259033627</v>
      </c>
      <c r="C184" s="9">
        <v>28.661706738594617</v>
      </c>
      <c r="D184" s="9">
        <v>28.225866158210483</v>
      </c>
      <c r="E184" s="9">
        <v>28.153226061479792</v>
      </c>
    </row>
    <row r="185" spans="1:5" ht="12.75">
      <c r="A185" s="5">
        <v>41122</v>
      </c>
      <c r="B185" s="9">
        <v>29.159810259033627</v>
      </c>
      <c r="C185" s="9">
        <v>28.661706738594617</v>
      </c>
      <c r="D185" s="9">
        <v>28.225866158210483</v>
      </c>
      <c r="E185" s="9">
        <v>28.153226061479792</v>
      </c>
    </row>
    <row r="186" spans="1:5" ht="12.75">
      <c r="A186" s="5">
        <v>41153</v>
      </c>
      <c r="B186" s="9">
        <v>30.75789238710878</v>
      </c>
      <c r="C186" s="9">
        <v>30.903172580570157</v>
      </c>
      <c r="D186" s="9">
        <v>28.142848904803984</v>
      </c>
      <c r="E186" s="9">
        <v>27.914551457936103</v>
      </c>
    </row>
    <row r="187" spans="1:5" ht="12.75">
      <c r="A187" s="5">
        <v>41183</v>
      </c>
      <c r="B187" s="9">
        <v>30.75789238710878</v>
      </c>
      <c r="C187" s="9">
        <v>30.903172580570157</v>
      </c>
      <c r="D187" s="9">
        <v>28.142848904803984</v>
      </c>
      <c r="E187" s="9">
        <v>27.914551457936103</v>
      </c>
    </row>
    <row r="188" spans="1:5" ht="12.75">
      <c r="A188" s="5">
        <v>41214</v>
      </c>
      <c r="B188" s="9">
        <v>30.75789238710878</v>
      </c>
      <c r="C188" s="9">
        <v>30.903172580570157</v>
      </c>
      <c r="D188" s="9">
        <v>28.142848904803984</v>
      </c>
      <c r="E188" s="9">
        <v>27.914551457936103</v>
      </c>
    </row>
    <row r="189" spans="1:5" ht="12.75">
      <c r="A189" s="5">
        <v>41244</v>
      </c>
      <c r="B189" s="9">
        <v>30.363560433427896</v>
      </c>
      <c r="C189" s="9">
        <v>30.49846347021346</v>
      </c>
      <c r="D189" s="9">
        <v>29.720176719527508</v>
      </c>
      <c r="E189" s="9">
        <v>29.533387899362882</v>
      </c>
    </row>
    <row r="190" spans="1:5" ht="12.75">
      <c r="A190" s="5">
        <v>41275</v>
      </c>
      <c r="B190" s="9">
        <v>30.363560433427896</v>
      </c>
      <c r="C190" s="9">
        <v>30.49846347021346</v>
      </c>
      <c r="D190" s="9">
        <v>29.720176719527508</v>
      </c>
      <c r="E190" s="9">
        <v>29.533387899362882</v>
      </c>
    </row>
    <row r="191" spans="1:5" ht="12.75">
      <c r="A191" s="5">
        <v>41306</v>
      </c>
      <c r="B191" s="9">
        <v>30.363560433427896</v>
      </c>
      <c r="C191" s="9">
        <v>30.49846347021346</v>
      </c>
      <c r="D191" s="9">
        <v>29.720176719527508</v>
      </c>
      <c r="E191" s="9">
        <v>29.533387899362882</v>
      </c>
    </row>
    <row r="192" spans="1:5" ht="12.75">
      <c r="A192" s="5">
        <v>41334</v>
      </c>
      <c r="B192" s="9">
        <v>30.363560433427896</v>
      </c>
      <c r="C192" s="9">
        <v>30.49846347021346</v>
      </c>
      <c r="D192" s="9">
        <v>29.720176719527508</v>
      </c>
      <c r="E192" s="9">
        <v>29.533387899362882</v>
      </c>
    </row>
    <row r="193" spans="1:5" ht="12.75">
      <c r="A193" s="5">
        <v>41365</v>
      </c>
      <c r="B193" s="9">
        <v>27.37493931079384</v>
      </c>
      <c r="C193" s="9">
        <v>26.555143933404644</v>
      </c>
      <c r="D193" s="9">
        <v>25.143850625494117</v>
      </c>
      <c r="E193" s="9">
        <v>25.019324745384367</v>
      </c>
    </row>
    <row r="194" spans="1:5" ht="12.75">
      <c r="A194" s="5">
        <v>41395</v>
      </c>
      <c r="B194" s="9">
        <v>27.37493931079384</v>
      </c>
      <c r="C194" s="9">
        <v>26.555143933404644</v>
      </c>
      <c r="D194" s="9">
        <v>25.143850625494117</v>
      </c>
      <c r="E194" s="9">
        <v>25.019324745384367</v>
      </c>
    </row>
    <row r="195" spans="1:5" ht="12.75">
      <c r="A195" s="5">
        <v>41426</v>
      </c>
      <c r="B195" s="9">
        <v>27.37493931079384</v>
      </c>
      <c r="C195" s="9">
        <v>26.555143933404644</v>
      </c>
      <c r="D195" s="9">
        <v>25.143850625494117</v>
      </c>
      <c r="E195" s="9">
        <v>25.019324745384367</v>
      </c>
    </row>
    <row r="196" spans="1:5" ht="12.75">
      <c r="A196" s="5">
        <v>41456</v>
      </c>
      <c r="B196" s="9">
        <v>29.14943310235781</v>
      </c>
      <c r="C196" s="9">
        <v>28.703215365297865</v>
      </c>
      <c r="D196" s="9">
        <v>28.391900665023485</v>
      </c>
      <c r="E196" s="9">
        <v>28.32963772496861</v>
      </c>
    </row>
    <row r="197" spans="1:5" ht="12.75">
      <c r="A197" s="5">
        <v>41487</v>
      </c>
      <c r="B197" s="9">
        <v>29.14943310235781</v>
      </c>
      <c r="C197" s="9">
        <v>28.703215365297865</v>
      </c>
      <c r="D197" s="9">
        <v>28.391900665023485</v>
      </c>
      <c r="E197" s="9">
        <v>28.32963772496861</v>
      </c>
    </row>
    <row r="198" spans="1:5" ht="12.75">
      <c r="A198" s="5">
        <v>41518</v>
      </c>
      <c r="B198" s="9">
        <v>31.56731060782217</v>
      </c>
      <c r="C198" s="9">
        <v>31.681459331256107</v>
      </c>
      <c r="D198" s="9">
        <v>28.557935171836487</v>
      </c>
      <c r="E198" s="9">
        <v>28.308883411616986</v>
      </c>
    </row>
    <row r="199" spans="1:5" ht="12.75">
      <c r="A199" s="5">
        <v>41548</v>
      </c>
      <c r="B199" s="9">
        <v>31.56731060782217</v>
      </c>
      <c r="C199" s="9">
        <v>31.681459331256107</v>
      </c>
      <c r="D199" s="9">
        <v>28.557935171836487</v>
      </c>
      <c r="E199" s="9">
        <v>28.308883411616986</v>
      </c>
    </row>
    <row r="200" spans="1:5" ht="12.75">
      <c r="A200" s="5">
        <v>41579</v>
      </c>
      <c r="B200" s="9">
        <v>31.56731060782217</v>
      </c>
      <c r="C200" s="9">
        <v>31.681459331256107</v>
      </c>
      <c r="D200" s="9">
        <v>28.557935171836487</v>
      </c>
      <c r="E200" s="9">
        <v>28.308883411616986</v>
      </c>
    </row>
    <row r="201" spans="1:5" ht="12.75">
      <c r="A201" s="5">
        <v>41609</v>
      </c>
      <c r="B201" s="9">
        <v>31.162601497465474</v>
      </c>
      <c r="C201" s="9">
        <v>31.255995907547785</v>
      </c>
      <c r="D201" s="9">
        <v>30.18714876993908</v>
      </c>
      <c r="E201" s="9">
        <v>29.979605636422825</v>
      </c>
    </row>
    <row r="202" spans="1:5" ht="12.75">
      <c r="A202" s="5">
        <v>41640</v>
      </c>
      <c r="B202" s="9">
        <v>31.162601497465474</v>
      </c>
      <c r="C202" s="9">
        <v>31.255995907547785</v>
      </c>
      <c r="D202" s="9">
        <v>30.18714876993908</v>
      </c>
      <c r="E202" s="9">
        <v>29.979605636422825</v>
      </c>
    </row>
    <row r="203" spans="1:5" ht="12.75">
      <c r="A203" s="5">
        <v>41671</v>
      </c>
      <c r="B203" s="9">
        <v>31.162601497465474</v>
      </c>
      <c r="C203" s="9">
        <v>31.255995907547785</v>
      </c>
      <c r="D203" s="9">
        <v>30.18714876993908</v>
      </c>
      <c r="E203" s="9">
        <v>29.979605636422825</v>
      </c>
    </row>
    <row r="204" spans="1:5" ht="12.75">
      <c r="A204" s="5">
        <v>41699</v>
      </c>
      <c r="B204" s="9">
        <v>31.162601497465474</v>
      </c>
      <c r="C204" s="9">
        <v>31.255995907547785</v>
      </c>
      <c r="D204" s="9">
        <v>30.18714876993908</v>
      </c>
      <c r="E204" s="9">
        <v>29.979605636422825</v>
      </c>
    </row>
    <row r="205" spans="1:5" ht="12.75">
      <c r="A205" s="5">
        <v>41730</v>
      </c>
      <c r="B205" s="9">
        <v>28.039077338045853</v>
      </c>
      <c r="C205" s="9">
        <v>27.146641863925964</v>
      </c>
      <c r="D205" s="9">
        <v>25.475919639120125</v>
      </c>
      <c r="E205" s="9">
        <v>25.330639445658747</v>
      </c>
    </row>
    <row r="206" spans="1:5" ht="12.75">
      <c r="A206" s="5">
        <v>41760</v>
      </c>
      <c r="B206" s="9">
        <v>28.039077338045853</v>
      </c>
      <c r="C206" s="9">
        <v>27.146641863925964</v>
      </c>
      <c r="D206" s="9">
        <v>25.475919639120125</v>
      </c>
      <c r="E206" s="9">
        <v>25.330639445658747</v>
      </c>
    </row>
    <row r="207" spans="1:5" ht="12.75">
      <c r="A207" s="5">
        <v>41791</v>
      </c>
      <c r="B207" s="9">
        <v>28.039077338045853</v>
      </c>
      <c r="C207" s="9">
        <v>27.146641863925964</v>
      </c>
      <c r="D207" s="9">
        <v>25.475919639120125</v>
      </c>
      <c r="E207" s="9">
        <v>25.330639445658747</v>
      </c>
    </row>
    <row r="208" spans="1:5" ht="12.75">
      <c r="A208" s="5">
        <v>41821</v>
      </c>
      <c r="B208" s="9">
        <v>29.896588383016322</v>
      </c>
      <c r="C208" s="9">
        <v>29.388107705901504</v>
      </c>
      <c r="D208" s="9">
        <v>28.817364088731804</v>
      </c>
      <c r="E208" s="9">
        <v>28.734346835325304</v>
      </c>
    </row>
    <row r="209" spans="1:5" ht="12.75">
      <c r="A209" s="5">
        <v>41852</v>
      </c>
      <c r="B209" s="9">
        <v>29.896588383016322</v>
      </c>
      <c r="C209" s="9">
        <v>29.388107705901504</v>
      </c>
      <c r="D209" s="9">
        <v>28.817364088731804</v>
      </c>
      <c r="E209" s="9">
        <v>28.734346835325304</v>
      </c>
    </row>
    <row r="210" spans="1:5" ht="12.75">
      <c r="A210" s="5">
        <v>41883</v>
      </c>
      <c r="B210" s="9">
        <v>31.266373064223597</v>
      </c>
      <c r="C210" s="9">
        <v>31.31825884760266</v>
      </c>
      <c r="D210" s="9">
        <v>28.28812909826536</v>
      </c>
      <c r="E210" s="9">
        <v>28.01832302469423</v>
      </c>
    </row>
    <row r="211" spans="1:5" ht="12.75">
      <c r="A211" s="5">
        <v>41913</v>
      </c>
      <c r="B211" s="9">
        <v>31.266373064223597</v>
      </c>
      <c r="C211" s="9">
        <v>31.31825884760266</v>
      </c>
      <c r="D211" s="9">
        <v>28.28812909826536</v>
      </c>
      <c r="E211" s="9">
        <v>28.01832302469423</v>
      </c>
    </row>
    <row r="212" spans="1:5" ht="12.75">
      <c r="A212" s="5">
        <v>41944</v>
      </c>
      <c r="B212" s="9">
        <v>31.266373064223597</v>
      </c>
      <c r="C212" s="9">
        <v>31.31825884760266</v>
      </c>
      <c r="D212" s="9">
        <v>28.28812909826536</v>
      </c>
      <c r="E212" s="9">
        <v>28.01832302469423</v>
      </c>
    </row>
    <row r="213" spans="1:5" ht="12.75">
      <c r="A213" s="5">
        <v>41974</v>
      </c>
      <c r="B213" s="9">
        <v>30.861663953866902</v>
      </c>
      <c r="C213" s="9">
        <v>30.903172580570157</v>
      </c>
      <c r="D213" s="9">
        <v>29.896588383016322</v>
      </c>
      <c r="E213" s="9">
        <v>29.67866809282426</v>
      </c>
    </row>
    <row r="214" spans="1:5" ht="12.75">
      <c r="A214" s="5">
        <v>42005</v>
      </c>
      <c r="B214" s="9">
        <v>30.861663953866902</v>
      </c>
      <c r="C214" s="9">
        <v>30.903172580570157</v>
      </c>
      <c r="D214" s="9">
        <v>29.896588383016322</v>
      </c>
      <c r="E214" s="9">
        <v>29.67866809282426</v>
      </c>
    </row>
    <row r="215" spans="1:5" ht="12.75">
      <c r="A215" s="5">
        <v>42036</v>
      </c>
      <c r="B215" s="9">
        <v>30.861663953866902</v>
      </c>
      <c r="C215" s="9">
        <v>30.903172580570157</v>
      </c>
      <c r="D215" s="9">
        <v>29.896588383016322</v>
      </c>
      <c r="E215" s="9">
        <v>29.67866809282426</v>
      </c>
    </row>
    <row r="216" spans="1:5" ht="12.75">
      <c r="A216" s="5">
        <v>42064</v>
      </c>
      <c r="B216" s="9">
        <v>30.861663953866902</v>
      </c>
      <c r="C216" s="9">
        <v>30.903172580570157</v>
      </c>
      <c r="D216" s="9">
        <v>29.896588383016322</v>
      </c>
      <c r="E216" s="9">
        <v>29.67866809282426</v>
      </c>
    </row>
    <row r="217" spans="1:5" ht="12.75">
      <c r="A217" s="5">
        <v>42095</v>
      </c>
      <c r="B217" s="9">
        <v>27.758894107798913</v>
      </c>
      <c r="C217" s="9">
        <v>26.824950006975772</v>
      </c>
      <c r="D217" s="9">
        <v>25.21649072222481</v>
      </c>
      <c r="E217" s="9">
        <v>25.060833372087615</v>
      </c>
    </row>
    <row r="218" spans="1:5" ht="12.75">
      <c r="A218" s="5">
        <v>42125</v>
      </c>
      <c r="B218" s="9">
        <v>27.758894107798913</v>
      </c>
      <c r="C218" s="9">
        <v>26.824950006975772</v>
      </c>
      <c r="D218" s="9">
        <v>25.21649072222481</v>
      </c>
      <c r="E218" s="9">
        <v>25.060833372087615</v>
      </c>
    </row>
    <row r="219" spans="1:5" ht="12.75">
      <c r="A219" s="5">
        <v>42156</v>
      </c>
      <c r="B219" s="9">
        <v>27.758894107798913</v>
      </c>
      <c r="C219" s="9">
        <v>26.824950006975772</v>
      </c>
      <c r="D219" s="9">
        <v>25.21649072222481</v>
      </c>
      <c r="E219" s="9">
        <v>25.060833372087615</v>
      </c>
    </row>
    <row r="220" spans="1:5" ht="12.75">
      <c r="A220" s="5">
        <v>42186</v>
      </c>
      <c r="B220" s="9">
        <v>29.60602799609357</v>
      </c>
      <c r="C220" s="9">
        <v>29.045661535599685</v>
      </c>
      <c r="D220" s="9">
        <v>28.537180858484863</v>
      </c>
      <c r="E220" s="9">
        <v>28.443786448402548</v>
      </c>
    </row>
    <row r="221" spans="1:5" ht="12.75">
      <c r="A221" s="5">
        <v>42217</v>
      </c>
      <c r="B221" s="9">
        <v>29.60602799609357</v>
      </c>
      <c r="C221" s="9">
        <v>29.045661535599685</v>
      </c>
      <c r="D221" s="9">
        <v>28.537180858484863</v>
      </c>
      <c r="E221" s="9">
        <v>28.443786448402548</v>
      </c>
    </row>
    <row r="222" spans="1:5" ht="12.75">
      <c r="A222" s="5">
        <v>42248</v>
      </c>
      <c r="B222" s="9">
        <v>32.189940008370925</v>
      </c>
      <c r="C222" s="9">
        <v>32.28333441845324</v>
      </c>
      <c r="D222" s="9">
        <v>29.087170162302936</v>
      </c>
      <c r="E222" s="9">
        <v>28.82774124540762</v>
      </c>
    </row>
    <row r="223" spans="1:5" ht="12.75">
      <c r="A223" s="5">
        <v>42278</v>
      </c>
      <c r="B223" s="9">
        <v>32.189940008370925</v>
      </c>
      <c r="C223" s="9">
        <v>32.28333441845324</v>
      </c>
      <c r="D223" s="9">
        <v>29.087170162302936</v>
      </c>
      <c r="E223" s="9">
        <v>28.82774124540762</v>
      </c>
    </row>
    <row r="224" spans="1:5" ht="12.75">
      <c r="A224" s="5">
        <v>42309</v>
      </c>
      <c r="B224" s="9">
        <v>32.189940008370925</v>
      </c>
      <c r="C224" s="9">
        <v>32.28333441845324</v>
      </c>
      <c r="D224" s="9">
        <v>29.087170162302936</v>
      </c>
      <c r="E224" s="9">
        <v>28.82774124540762</v>
      </c>
    </row>
    <row r="225" spans="1:5" ht="12.75">
      <c r="A225" s="5">
        <v>42339</v>
      </c>
      <c r="B225" s="9">
        <v>31.764476584662606</v>
      </c>
      <c r="C225" s="9">
        <v>31.84749383806911</v>
      </c>
      <c r="D225" s="9">
        <v>30.768269543784587</v>
      </c>
      <c r="E225" s="9">
        <v>30.57110356694415</v>
      </c>
    </row>
    <row r="226" spans="1:5" ht="12.75">
      <c r="A226" s="5">
        <v>42370</v>
      </c>
      <c r="B226" s="9">
        <v>31.764476584662606</v>
      </c>
      <c r="C226" s="9">
        <v>31.84749383806911</v>
      </c>
      <c r="D226" s="9">
        <v>30.768269543784587</v>
      </c>
      <c r="E226" s="9">
        <v>30.57110356694415</v>
      </c>
    </row>
    <row r="227" spans="1:5" ht="12.75">
      <c r="A227" s="5">
        <v>42401</v>
      </c>
      <c r="B227" s="9">
        <v>31.764476584662606</v>
      </c>
      <c r="C227" s="9">
        <v>31.84749383806911</v>
      </c>
      <c r="D227" s="9">
        <v>30.768269543784587</v>
      </c>
      <c r="E227" s="9">
        <v>30.57110356694415</v>
      </c>
    </row>
    <row r="228" spans="1:5" ht="12.75">
      <c r="A228" s="5">
        <v>42430</v>
      </c>
      <c r="B228" s="9">
        <v>31.764476584662606</v>
      </c>
      <c r="C228" s="9">
        <v>31.84749383806911</v>
      </c>
      <c r="D228" s="9">
        <v>30.768269543784587</v>
      </c>
      <c r="E228" s="9">
        <v>30.57110356694415</v>
      </c>
    </row>
    <row r="229" spans="1:5" ht="12.75">
      <c r="A229" s="5">
        <v>42461</v>
      </c>
      <c r="B229" s="9">
        <v>28.51642654513324</v>
      </c>
      <c r="C229" s="9">
        <v>27.572105287634283</v>
      </c>
      <c r="D229" s="9">
        <v>25.870251592801004</v>
      </c>
      <c r="E229" s="9">
        <v>25.724971399339626</v>
      </c>
    </row>
    <row r="230" spans="1:5" ht="12.75">
      <c r="A230" s="5">
        <v>42491</v>
      </c>
      <c r="B230" s="9">
        <v>28.51642654513324</v>
      </c>
      <c r="C230" s="9">
        <v>27.572105287634283</v>
      </c>
      <c r="D230" s="9">
        <v>25.870251592801004</v>
      </c>
      <c r="E230" s="9">
        <v>25.724971399339626</v>
      </c>
    </row>
    <row r="231" spans="1:5" ht="12.75">
      <c r="A231" s="5">
        <v>42522</v>
      </c>
      <c r="B231" s="9">
        <v>28.51642654513324</v>
      </c>
      <c r="C231" s="9">
        <v>27.572105287634283</v>
      </c>
      <c r="D231" s="9">
        <v>25.870251592801004</v>
      </c>
      <c r="E231" s="9">
        <v>25.724971399339626</v>
      </c>
    </row>
    <row r="232" spans="1:5" ht="12.75">
      <c r="A232" s="5">
        <v>42552</v>
      </c>
      <c r="B232" s="9">
        <v>30.446577686834395</v>
      </c>
      <c r="C232" s="9">
        <v>29.896588383016322</v>
      </c>
      <c r="D232" s="9">
        <v>29.346599079198253</v>
      </c>
      <c r="E232" s="9">
        <v>29.273958982467565</v>
      </c>
    </row>
    <row r="233" spans="1:5" ht="12.75">
      <c r="A233" s="5">
        <v>42583</v>
      </c>
      <c r="B233" s="9">
        <v>30.446577686834395</v>
      </c>
      <c r="C233" s="9">
        <v>29.896588383016322</v>
      </c>
      <c r="D233" s="9">
        <v>29.346599079198253</v>
      </c>
      <c r="E233" s="9">
        <v>29.273958982467565</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32"/>
  <dimension ref="A1:J297"/>
  <sheetViews>
    <sheetView workbookViewId="0" topLeftCell="A1">
      <selection activeCell="A1" sqref="A1:E16384"/>
    </sheetView>
  </sheetViews>
  <sheetFormatPr defaultColWidth="9.140625" defaultRowHeight="12.75"/>
  <cols>
    <col min="1" max="1" width="11.421875" style="1" customWidth="1"/>
  </cols>
  <sheetData>
    <row r="1" ht="12.75">
      <c r="A1" s="1" t="s">
        <v>50</v>
      </c>
    </row>
    <row r="2" spans="1:3" ht="12.75">
      <c r="A2" s="2" t="s">
        <v>130</v>
      </c>
      <c r="B2" s="46"/>
      <c r="C2" s="46">
        <v>1997</v>
      </c>
    </row>
    <row r="3" spans="1:3" ht="12.75">
      <c r="A3" s="2" t="s">
        <v>27</v>
      </c>
      <c r="C3" s="12">
        <v>0.025</v>
      </c>
    </row>
    <row r="4" spans="2:10" ht="12.75">
      <c r="B4" s="66" t="s">
        <v>131</v>
      </c>
      <c r="C4" s="67"/>
      <c r="D4" s="67"/>
      <c r="E4" s="68"/>
      <c r="G4" s="63" t="s">
        <v>132</v>
      </c>
      <c r="H4" s="64"/>
      <c r="I4" s="64"/>
      <c r="J4" s="65"/>
    </row>
    <row r="5" spans="1:10" ht="12.75">
      <c r="A5" s="6" t="s">
        <v>22</v>
      </c>
      <c r="B5" s="7" t="s">
        <v>23</v>
      </c>
      <c r="C5" s="7" t="s">
        <v>24</v>
      </c>
      <c r="D5" s="7" t="s">
        <v>25</v>
      </c>
      <c r="E5" s="7" t="s">
        <v>26</v>
      </c>
      <c r="G5" s="7" t="s">
        <v>23</v>
      </c>
      <c r="H5" s="7" t="s">
        <v>24</v>
      </c>
      <c r="I5" s="7" t="s">
        <v>25</v>
      </c>
      <c r="J5" s="7" t="s">
        <v>26</v>
      </c>
    </row>
    <row r="6" spans="1:10" ht="12.75">
      <c r="A6" s="5">
        <v>35796</v>
      </c>
      <c r="B6" s="13">
        <v>22.74068</v>
      </c>
      <c r="C6" s="13">
        <v>19.17083</v>
      </c>
      <c r="D6" s="13">
        <v>12.36422</v>
      </c>
      <c r="E6" s="13">
        <v>11.24862</v>
      </c>
      <c r="G6" s="13">
        <v>2</v>
      </c>
      <c r="H6" s="13">
        <f aca="true" t="shared" si="0" ref="H6:J25">G6</f>
        <v>2</v>
      </c>
      <c r="I6" s="13">
        <f t="shared" si="0"/>
        <v>2</v>
      </c>
      <c r="J6" s="13">
        <f t="shared" si="0"/>
        <v>2</v>
      </c>
    </row>
    <row r="7" spans="1:10" ht="12.75">
      <c r="A7" s="5">
        <v>35827</v>
      </c>
      <c r="B7" s="13">
        <v>21.37539</v>
      </c>
      <c r="C7" s="13">
        <v>18.28545</v>
      </c>
      <c r="D7" s="13">
        <v>12.26123</v>
      </c>
      <c r="E7" s="13">
        <v>11.77324</v>
      </c>
      <c r="G7" s="13">
        <v>2</v>
      </c>
      <c r="H7" s="13">
        <f t="shared" si="0"/>
        <v>2</v>
      </c>
      <c r="I7" s="13">
        <f t="shared" si="0"/>
        <v>2</v>
      </c>
      <c r="J7" s="13">
        <f t="shared" si="0"/>
        <v>2</v>
      </c>
    </row>
    <row r="8" spans="1:10" ht="12.75">
      <c r="A8" s="5">
        <v>35855</v>
      </c>
      <c r="B8" s="13">
        <v>24.2459</v>
      </c>
      <c r="C8" s="13">
        <v>19.03678</v>
      </c>
      <c r="D8" s="13">
        <v>12.88474</v>
      </c>
      <c r="E8" s="13">
        <v>12.83887</v>
      </c>
      <c r="G8" s="13">
        <v>2</v>
      </c>
      <c r="H8" s="13">
        <f t="shared" si="0"/>
        <v>2</v>
      </c>
      <c r="I8" s="13">
        <f t="shared" si="0"/>
        <v>2</v>
      </c>
      <c r="J8" s="13">
        <f t="shared" si="0"/>
        <v>2</v>
      </c>
    </row>
    <row r="9" spans="1:10" ht="12.75">
      <c r="A9" s="5">
        <v>35886</v>
      </c>
      <c r="B9" s="13">
        <v>16.48458</v>
      </c>
      <c r="C9" s="13">
        <v>13.4339</v>
      </c>
      <c r="D9" s="13">
        <v>9.966412</v>
      </c>
      <c r="E9" s="13">
        <v>9.610019</v>
      </c>
      <c r="G9" s="13">
        <v>2</v>
      </c>
      <c r="H9" s="13">
        <f t="shared" si="0"/>
        <v>2</v>
      </c>
      <c r="I9" s="13">
        <f t="shared" si="0"/>
        <v>2</v>
      </c>
      <c r="J9" s="13">
        <f t="shared" si="0"/>
        <v>2</v>
      </c>
    </row>
    <row r="10" spans="1:10" ht="12.75">
      <c r="A10" s="5">
        <v>35916</v>
      </c>
      <c r="B10" s="13">
        <v>17.37873</v>
      </c>
      <c r="C10" s="13">
        <v>10.81914</v>
      </c>
      <c r="D10" s="13">
        <v>7.394701</v>
      </c>
      <c r="E10" s="13">
        <v>6.245607</v>
      </c>
      <c r="G10" s="13">
        <v>2</v>
      </c>
      <c r="H10" s="13">
        <f t="shared" si="0"/>
        <v>2</v>
      </c>
      <c r="I10" s="13">
        <f t="shared" si="0"/>
        <v>2</v>
      </c>
      <c r="J10" s="13">
        <f t="shared" si="0"/>
        <v>2</v>
      </c>
    </row>
    <row r="11" spans="1:10" ht="12.75">
      <c r="A11" s="5">
        <v>35947</v>
      </c>
      <c r="B11" s="13">
        <v>19.09621</v>
      </c>
      <c r="C11" s="13">
        <v>11.80646</v>
      </c>
      <c r="D11" s="13">
        <v>8.83528</v>
      </c>
      <c r="E11" s="13">
        <v>6.864693</v>
      </c>
      <c r="G11" s="13">
        <v>2</v>
      </c>
      <c r="H11" s="13">
        <f t="shared" si="0"/>
        <v>2</v>
      </c>
      <c r="I11" s="13">
        <f t="shared" si="0"/>
        <v>2</v>
      </c>
      <c r="J11" s="13">
        <f t="shared" si="0"/>
        <v>2</v>
      </c>
    </row>
    <row r="12" spans="1:10" ht="12.75">
      <c r="A12" s="5">
        <v>35977</v>
      </c>
      <c r="B12" s="13">
        <v>36.42048</v>
      </c>
      <c r="C12" s="13">
        <v>18.56587</v>
      </c>
      <c r="D12" s="13">
        <v>13.1409</v>
      </c>
      <c r="E12" s="13">
        <v>11.37332</v>
      </c>
      <c r="G12" s="13">
        <v>2</v>
      </c>
      <c r="H12" s="13">
        <f t="shared" si="0"/>
        <v>2</v>
      </c>
      <c r="I12" s="13">
        <f t="shared" si="0"/>
        <v>2</v>
      </c>
      <c r="J12" s="13">
        <f t="shared" si="0"/>
        <v>2</v>
      </c>
    </row>
    <row r="13" spans="1:10" ht="12.75">
      <c r="A13" s="5">
        <v>36008</v>
      </c>
      <c r="B13" s="13">
        <v>47.65583</v>
      </c>
      <c r="C13" s="13">
        <v>25.55895</v>
      </c>
      <c r="D13" s="13">
        <v>15.11979</v>
      </c>
      <c r="E13" s="13">
        <v>14.30184</v>
      </c>
      <c r="G13" s="13">
        <v>2</v>
      </c>
      <c r="H13" s="13">
        <f t="shared" si="0"/>
        <v>2</v>
      </c>
      <c r="I13" s="13">
        <f t="shared" si="0"/>
        <v>2</v>
      </c>
      <c r="J13" s="13">
        <f t="shared" si="0"/>
        <v>2</v>
      </c>
    </row>
    <row r="14" spans="1:10" ht="12.75">
      <c r="A14" s="5">
        <v>36039</v>
      </c>
      <c r="B14" s="13">
        <v>34.2702</v>
      </c>
      <c r="C14" s="13">
        <v>21.12027</v>
      </c>
      <c r="D14" s="13">
        <v>13.94773</v>
      </c>
      <c r="E14" s="13">
        <v>13.42182</v>
      </c>
      <c r="G14" s="13">
        <v>2</v>
      </c>
      <c r="H14" s="13">
        <f t="shared" si="0"/>
        <v>2</v>
      </c>
      <c r="I14" s="13">
        <f t="shared" si="0"/>
        <v>2</v>
      </c>
      <c r="J14" s="13">
        <f t="shared" si="0"/>
        <v>2</v>
      </c>
    </row>
    <row r="15" spans="1:10" ht="12.75">
      <c r="A15" s="5">
        <v>36069</v>
      </c>
      <c r="B15" s="13">
        <v>23.2716</v>
      </c>
      <c r="C15" s="13">
        <v>19.8103</v>
      </c>
      <c r="D15" s="13">
        <v>14.05897</v>
      </c>
      <c r="E15" s="13">
        <v>13.17125</v>
      </c>
      <c r="G15" s="13">
        <v>2</v>
      </c>
      <c r="H15" s="13">
        <f t="shared" si="0"/>
        <v>2</v>
      </c>
      <c r="I15" s="13">
        <f t="shared" si="0"/>
        <v>2</v>
      </c>
      <c r="J15" s="13">
        <f t="shared" si="0"/>
        <v>2</v>
      </c>
    </row>
    <row r="16" spans="1:10" ht="12.75">
      <c r="A16" s="5">
        <v>36100</v>
      </c>
      <c r="B16" s="13">
        <v>26.60192</v>
      </c>
      <c r="C16" s="13">
        <v>22.94533</v>
      </c>
      <c r="D16" s="13">
        <v>15.15269</v>
      </c>
      <c r="E16" s="13">
        <v>13.67395</v>
      </c>
      <c r="G16" s="13">
        <v>2</v>
      </c>
      <c r="H16" s="13">
        <f t="shared" si="0"/>
        <v>2</v>
      </c>
      <c r="I16" s="13">
        <f t="shared" si="0"/>
        <v>2</v>
      </c>
      <c r="J16" s="13">
        <f t="shared" si="0"/>
        <v>2</v>
      </c>
    </row>
    <row r="17" spans="1:10" ht="12.75">
      <c r="A17" s="5">
        <v>36130</v>
      </c>
      <c r="B17" s="13">
        <v>26.901</v>
      </c>
      <c r="C17" s="13">
        <v>22.40322</v>
      </c>
      <c r="D17" s="13">
        <v>14.35181</v>
      </c>
      <c r="E17" s="13">
        <v>13.11586</v>
      </c>
      <c r="G17" s="13">
        <v>2</v>
      </c>
      <c r="H17" s="13">
        <f t="shared" si="0"/>
        <v>2</v>
      </c>
      <c r="I17" s="13">
        <f t="shared" si="0"/>
        <v>2</v>
      </c>
      <c r="J17" s="13">
        <f t="shared" si="0"/>
        <v>2</v>
      </c>
    </row>
    <row r="18" spans="1:10" ht="12.75">
      <c r="A18" s="5">
        <v>36161</v>
      </c>
      <c r="B18" s="13">
        <v>29.66033</v>
      </c>
      <c r="C18" s="13">
        <v>23.0565</v>
      </c>
      <c r="D18" s="13">
        <v>12.76401</v>
      </c>
      <c r="E18" s="13">
        <v>12.21486</v>
      </c>
      <c r="G18" s="13">
        <f>G17*(1+$C$3)</f>
        <v>2.05</v>
      </c>
      <c r="H18" s="13">
        <f t="shared" si="0"/>
        <v>2.05</v>
      </c>
      <c r="I18" s="13">
        <f t="shared" si="0"/>
        <v>2.05</v>
      </c>
      <c r="J18" s="13">
        <f t="shared" si="0"/>
        <v>2.05</v>
      </c>
    </row>
    <row r="19" spans="1:10" ht="12.75">
      <c r="A19" s="5">
        <v>36192</v>
      </c>
      <c r="B19" s="13">
        <v>25.89189</v>
      </c>
      <c r="C19" s="13">
        <v>20.78267</v>
      </c>
      <c r="D19" s="13">
        <v>12.8712</v>
      </c>
      <c r="E19" s="13">
        <v>11.73967</v>
      </c>
      <c r="G19" s="13">
        <f aca="true" t="shared" si="1" ref="G19:G29">G18</f>
        <v>2.05</v>
      </c>
      <c r="H19" s="13">
        <f t="shared" si="0"/>
        <v>2.05</v>
      </c>
      <c r="I19" s="13">
        <f t="shared" si="0"/>
        <v>2.05</v>
      </c>
      <c r="J19" s="13">
        <f t="shared" si="0"/>
        <v>2.05</v>
      </c>
    </row>
    <row r="20" spans="1:10" ht="12.75">
      <c r="A20" s="5">
        <v>36220</v>
      </c>
      <c r="B20" s="13">
        <v>30.34552</v>
      </c>
      <c r="C20" s="13">
        <v>22.27759</v>
      </c>
      <c r="D20" s="13">
        <v>13.34053</v>
      </c>
      <c r="E20" s="13">
        <v>11.83114</v>
      </c>
      <c r="G20" s="13">
        <f t="shared" si="1"/>
        <v>2.05</v>
      </c>
      <c r="H20" s="13">
        <f t="shared" si="0"/>
        <v>2.05</v>
      </c>
      <c r="I20" s="13">
        <f t="shared" si="0"/>
        <v>2.05</v>
      </c>
      <c r="J20" s="13">
        <f t="shared" si="0"/>
        <v>2.05</v>
      </c>
    </row>
    <row r="21" spans="1:10" ht="12.75">
      <c r="A21" s="5">
        <v>36251</v>
      </c>
      <c r="B21" s="13">
        <v>22.23608</v>
      </c>
      <c r="C21" s="13">
        <v>17.50497</v>
      </c>
      <c r="D21" s="13">
        <v>11.62294</v>
      </c>
      <c r="E21" s="13">
        <v>10.16649</v>
      </c>
      <c r="G21" s="13">
        <f t="shared" si="1"/>
        <v>2.05</v>
      </c>
      <c r="H21" s="13">
        <f t="shared" si="0"/>
        <v>2.05</v>
      </c>
      <c r="I21" s="13">
        <f t="shared" si="0"/>
        <v>2.05</v>
      </c>
      <c r="J21" s="13">
        <f t="shared" si="0"/>
        <v>2.05</v>
      </c>
    </row>
    <row r="22" spans="1:10" ht="12.75">
      <c r="A22" s="5">
        <v>36281</v>
      </c>
      <c r="B22" s="13">
        <v>21.56502</v>
      </c>
      <c r="C22" s="13">
        <v>13.37499</v>
      </c>
      <c r="D22" s="13">
        <v>8.549701</v>
      </c>
      <c r="E22" s="13">
        <v>6.75734</v>
      </c>
      <c r="G22" s="13">
        <f t="shared" si="1"/>
        <v>2.05</v>
      </c>
      <c r="H22" s="13">
        <f t="shared" si="0"/>
        <v>2.05</v>
      </c>
      <c r="I22" s="13">
        <f t="shared" si="0"/>
        <v>2.05</v>
      </c>
      <c r="J22" s="13">
        <f t="shared" si="0"/>
        <v>2.05</v>
      </c>
    </row>
    <row r="23" spans="1:10" ht="12.75">
      <c r="A23" s="5">
        <v>36312</v>
      </c>
      <c r="B23" s="13">
        <v>25.49452</v>
      </c>
      <c r="C23" s="13">
        <v>14.34781</v>
      </c>
      <c r="D23" s="13">
        <v>9.310023</v>
      </c>
      <c r="E23" s="13">
        <v>7.220334</v>
      </c>
      <c r="G23" s="13">
        <f t="shared" si="1"/>
        <v>2.05</v>
      </c>
      <c r="H23" s="13">
        <f t="shared" si="0"/>
        <v>2.05</v>
      </c>
      <c r="I23" s="13">
        <f t="shared" si="0"/>
        <v>2.05</v>
      </c>
      <c r="J23" s="13">
        <f t="shared" si="0"/>
        <v>2.05</v>
      </c>
    </row>
    <row r="24" spans="1:10" ht="12.75">
      <c r="A24" s="5">
        <v>36342</v>
      </c>
      <c r="B24" s="13">
        <v>42.78687</v>
      </c>
      <c r="C24" s="13">
        <v>24.05686</v>
      </c>
      <c r="D24" s="13">
        <v>15.51706</v>
      </c>
      <c r="E24" s="13">
        <v>14.38924</v>
      </c>
      <c r="G24" s="13">
        <f t="shared" si="1"/>
        <v>2.05</v>
      </c>
      <c r="H24" s="13">
        <f t="shared" si="0"/>
        <v>2.05</v>
      </c>
      <c r="I24" s="13">
        <f t="shared" si="0"/>
        <v>2.05</v>
      </c>
      <c r="J24" s="13">
        <f t="shared" si="0"/>
        <v>2.05</v>
      </c>
    </row>
    <row r="25" spans="1:10" ht="12.75">
      <c r="A25" s="5">
        <v>36373</v>
      </c>
      <c r="B25" s="13">
        <v>51.33944</v>
      </c>
      <c r="C25" s="13">
        <v>31.40003</v>
      </c>
      <c r="D25" s="13">
        <v>18.83448</v>
      </c>
      <c r="E25" s="13">
        <v>16.54172</v>
      </c>
      <c r="G25" s="13">
        <f t="shared" si="1"/>
        <v>2.05</v>
      </c>
      <c r="H25" s="13">
        <f t="shared" si="0"/>
        <v>2.05</v>
      </c>
      <c r="I25" s="13">
        <f t="shared" si="0"/>
        <v>2.05</v>
      </c>
      <c r="J25" s="13">
        <f t="shared" si="0"/>
        <v>2.05</v>
      </c>
    </row>
    <row r="26" spans="1:10" ht="12.75">
      <c r="A26" s="5">
        <v>36404</v>
      </c>
      <c r="B26" s="13">
        <v>41.52575</v>
      </c>
      <c r="C26" s="13">
        <v>26.96888</v>
      </c>
      <c r="D26" s="13">
        <v>16.25215</v>
      </c>
      <c r="E26" s="13">
        <v>15.57747</v>
      </c>
      <c r="G26" s="13">
        <f t="shared" si="1"/>
        <v>2.05</v>
      </c>
      <c r="H26" s="13">
        <f aca="true" t="shared" si="2" ref="H26:J45">G26</f>
        <v>2.05</v>
      </c>
      <c r="I26" s="13">
        <f t="shared" si="2"/>
        <v>2.05</v>
      </c>
      <c r="J26" s="13">
        <f t="shared" si="2"/>
        <v>2.05</v>
      </c>
    </row>
    <row r="27" spans="1:10" ht="12.75">
      <c r="A27" s="5">
        <v>36434</v>
      </c>
      <c r="B27" s="13">
        <v>30.71848</v>
      </c>
      <c r="C27" s="13">
        <v>24.74915</v>
      </c>
      <c r="D27" s="13">
        <v>16.1863</v>
      </c>
      <c r="E27" s="13">
        <v>14.79486</v>
      </c>
      <c r="G27" s="13">
        <f t="shared" si="1"/>
        <v>2.05</v>
      </c>
      <c r="H27" s="13">
        <f t="shared" si="2"/>
        <v>2.05</v>
      </c>
      <c r="I27" s="13">
        <f t="shared" si="2"/>
        <v>2.05</v>
      </c>
      <c r="J27" s="13">
        <f t="shared" si="2"/>
        <v>2.05</v>
      </c>
    </row>
    <row r="28" spans="1:10" ht="12.75">
      <c r="A28" s="5">
        <v>36465</v>
      </c>
      <c r="B28" s="13">
        <v>33.56658</v>
      </c>
      <c r="C28" s="13">
        <v>27.9023</v>
      </c>
      <c r="D28" s="13">
        <v>17.60065</v>
      </c>
      <c r="E28" s="13">
        <v>16.14306</v>
      </c>
      <c r="G28" s="13">
        <f t="shared" si="1"/>
        <v>2.05</v>
      </c>
      <c r="H28" s="13">
        <f t="shared" si="2"/>
        <v>2.05</v>
      </c>
      <c r="I28" s="13">
        <f t="shared" si="2"/>
        <v>2.05</v>
      </c>
      <c r="J28" s="13">
        <f t="shared" si="2"/>
        <v>2.05</v>
      </c>
    </row>
    <row r="29" spans="1:10" ht="12.75">
      <c r="A29" s="5">
        <v>36495</v>
      </c>
      <c r="B29" s="13">
        <v>34.53976</v>
      </c>
      <c r="C29" s="13">
        <v>27.60676</v>
      </c>
      <c r="D29" s="13">
        <v>16.36102</v>
      </c>
      <c r="E29" s="13">
        <v>14.57766</v>
      </c>
      <c r="G29" s="13">
        <f t="shared" si="1"/>
        <v>2.05</v>
      </c>
      <c r="H29" s="13">
        <f t="shared" si="2"/>
        <v>2.05</v>
      </c>
      <c r="I29" s="13">
        <f t="shared" si="2"/>
        <v>2.05</v>
      </c>
      <c r="J29" s="13">
        <f t="shared" si="2"/>
        <v>2.05</v>
      </c>
    </row>
    <row r="30" spans="1:10" ht="12.75">
      <c r="A30" s="5">
        <v>36526</v>
      </c>
      <c r="B30" s="13">
        <v>31.76573</v>
      </c>
      <c r="C30" s="13">
        <v>25.75387</v>
      </c>
      <c r="D30" s="13">
        <v>13.62417</v>
      </c>
      <c r="E30" s="13">
        <v>12.97075</v>
      </c>
      <c r="G30" s="13">
        <f>G29*(1+$C$3)</f>
        <v>2.10125</v>
      </c>
      <c r="H30" s="13">
        <f t="shared" si="2"/>
        <v>2.10125</v>
      </c>
      <c r="I30" s="13">
        <f t="shared" si="2"/>
        <v>2.10125</v>
      </c>
      <c r="J30" s="13">
        <f t="shared" si="2"/>
        <v>2.10125</v>
      </c>
    </row>
    <row r="31" spans="1:10" ht="12.75">
      <c r="A31" s="5">
        <v>36557</v>
      </c>
      <c r="B31" s="13">
        <v>28.23597</v>
      </c>
      <c r="C31" s="13">
        <v>22.56609</v>
      </c>
      <c r="D31" s="13">
        <v>13.15143</v>
      </c>
      <c r="E31" s="13">
        <v>12.42439</v>
      </c>
      <c r="G31" s="13">
        <f aca="true" t="shared" si="3" ref="G31:G41">G30</f>
        <v>2.10125</v>
      </c>
      <c r="H31" s="13">
        <f t="shared" si="2"/>
        <v>2.10125</v>
      </c>
      <c r="I31" s="13">
        <f t="shared" si="2"/>
        <v>2.10125</v>
      </c>
      <c r="J31" s="13">
        <f t="shared" si="2"/>
        <v>2.10125</v>
      </c>
    </row>
    <row r="32" spans="1:10" ht="12.75">
      <c r="A32" s="5">
        <v>36586</v>
      </c>
      <c r="B32" s="13">
        <v>31.51419</v>
      </c>
      <c r="C32" s="13">
        <v>24.38246</v>
      </c>
      <c r="D32" s="13">
        <v>14.23883</v>
      </c>
      <c r="E32" s="13">
        <v>12.9937</v>
      </c>
      <c r="G32" s="13">
        <f t="shared" si="3"/>
        <v>2.10125</v>
      </c>
      <c r="H32" s="13">
        <f t="shared" si="2"/>
        <v>2.10125</v>
      </c>
      <c r="I32" s="13">
        <f t="shared" si="2"/>
        <v>2.10125</v>
      </c>
      <c r="J32" s="13">
        <f t="shared" si="2"/>
        <v>2.10125</v>
      </c>
    </row>
    <row r="33" spans="1:10" ht="12.75">
      <c r="A33" s="5">
        <v>36617</v>
      </c>
      <c r="B33" s="13">
        <v>25.11693</v>
      </c>
      <c r="C33" s="13">
        <v>18.46767</v>
      </c>
      <c r="D33" s="13">
        <v>12.3099</v>
      </c>
      <c r="E33" s="13">
        <v>10.51821</v>
      </c>
      <c r="G33" s="13">
        <f t="shared" si="3"/>
        <v>2.10125</v>
      </c>
      <c r="H33" s="13">
        <f t="shared" si="2"/>
        <v>2.10125</v>
      </c>
      <c r="I33" s="13">
        <f t="shared" si="2"/>
        <v>2.10125</v>
      </c>
      <c r="J33" s="13">
        <f t="shared" si="2"/>
        <v>2.10125</v>
      </c>
    </row>
    <row r="34" spans="1:10" ht="12.75">
      <c r="A34" s="5">
        <v>36647</v>
      </c>
      <c r="B34" s="13">
        <v>23.84468</v>
      </c>
      <c r="C34" s="13">
        <v>14.36612</v>
      </c>
      <c r="D34" s="13">
        <v>8.803533</v>
      </c>
      <c r="E34" s="13">
        <v>6.520103</v>
      </c>
      <c r="G34" s="13">
        <f t="shared" si="3"/>
        <v>2.10125</v>
      </c>
      <c r="H34" s="13">
        <f t="shared" si="2"/>
        <v>2.10125</v>
      </c>
      <c r="I34" s="13">
        <f t="shared" si="2"/>
        <v>2.10125</v>
      </c>
      <c r="J34" s="13">
        <f t="shared" si="2"/>
        <v>2.10125</v>
      </c>
    </row>
    <row r="35" spans="1:10" ht="12.75">
      <c r="A35" s="5">
        <v>36678</v>
      </c>
      <c r="B35" s="13">
        <v>27.11651</v>
      </c>
      <c r="C35" s="13">
        <v>16.49241</v>
      </c>
      <c r="D35" s="13">
        <v>9.987314</v>
      </c>
      <c r="E35" s="13">
        <v>9.646636</v>
      </c>
      <c r="G35" s="13">
        <f t="shared" si="3"/>
        <v>2.10125</v>
      </c>
      <c r="H35" s="13">
        <f t="shared" si="2"/>
        <v>2.10125</v>
      </c>
      <c r="I35" s="13">
        <f t="shared" si="2"/>
        <v>2.10125</v>
      </c>
      <c r="J35" s="13">
        <f t="shared" si="2"/>
        <v>2.10125</v>
      </c>
    </row>
    <row r="36" spans="1:10" ht="12.75">
      <c r="A36" s="5">
        <v>36708</v>
      </c>
      <c r="B36" s="13">
        <v>47.33474</v>
      </c>
      <c r="C36" s="13">
        <v>26.23945</v>
      </c>
      <c r="D36" s="13">
        <v>15.6353</v>
      </c>
      <c r="E36" s="13">
        <v>14.01442</v>
      </c>
      <c r="G36" s="13">
        <f t="shared" si="3"/>
        <v>2.10125</v>
      </c>
      <c r="H36" s="13">
        <f t="shared" si="2"/>
        <v>2.10125</v>
      </c>
      <c r="I36" s="13">
        <f t="shared" si="2"/>
        <v>2.10125</v>
      </c>
      <c r="J36" s="13">
        <f t="shared" si="2"/>
        <v>2.10125</v>
      </c>
    </row>
    <row r="37" spans="1:10" ht="12.75">
      <c r="A37" s="5">
        <v>36739</v>
      </c>
      <c r="B37" s="13">
        <v>58.40113</v>
      </c>
      <c r="C37" s="13">
        <v>33.06197</v>
      </c>
      <c r="D37" s="13">
        <v>18.7903</v>
      </c>
      <c r="E37" s="13">
        <v>16.2611</v>
      </c>
      <c r="G37" s="13">
        <f t="shared" si="3"/>
        <v>2.10125</v>
      </c>
      <c r="H37" s="13">
        <f t="shared" si="2"/>
        <v>2.10125</v>
      </c>
      <c r="I37" s="13">
        <f t="shared" si="2"/>
        <v>2.10125</v>
      </c>
      <c r="J37" s="13">
        <f t="shared" si="2"/>
        <v>2.10125</v>
      </c>
    </row>
    <row r="38" spans="1:10" ht="12.75">
      <c r="A38" s="5">
        <v>36770</v>
      </c>
      <c r="B38" s="13">
        <v>44.22981</v>
      </c>
      <c r="C38" s="13">
        <v>28.35383</v>
      </c>
      <c r="D38" s="13">
        <v>16.35633</v>
      </c>
      <c r="E38" s="13">
        <v>15.18316</v>
      </c>
      <c r="G38" s="13">
        <f t="shared" si="3"/>
        <v>2.10125</v>
      </c>
      <c r="H38" s="13">
        <f t="shared" si="2"/>
        <v>2.10125</v>
      </c>
      <c r="I38" s="13">
        <f t="shared" si="2"/>
        <v>2.10125</v>
      </c>
      <c r="J38" s="13">
        <f t="shared" si="2"/>
        <v>2.10125</v>
      </c>
    </row>
    <row r="39" spans="1:10" ht="12.75">
      <c r="A39" s="5">
        <v>36800</v>
      </c>
      <c r="B39" s="13">
        <v>31.75014</v>
      </c>
      <c r="C39" s="13">
        <v>25.6845</v>
      </c>
      <c r="D39" s="13">
        <v>16.15683</v>
      </c>
      <c r="E39" s="13">
        <v>14.90078</v>
      </c>
      <c r="G39" s="13">
        <f t="shared" si="3"/>
        <v>2.10125</v>
      </c>
      <c r="H39" s="13">
        <f t="shared" si="2"/>
        <v>2.10125</v>
      </c>
      <c r="I39" s="13">
        <f t="shared" si="2"/>
        <v>2.10125</v>
      </c>
      <c r="J39" s="13">
        <f t="shared" si="2"/>
        <v>2.10125</v>
      </c>
    </row>
    <row r="40" spans="1:10" ht="12.75">
      <c r="A40" s="5">
        <v>36831</v>
      </c>
      <c r="B40" s="13">
        <v>35.3782</v>
      </c>
      <c r="C40" s="13">
        <v>29.30254</v>
      </c>
      <c r="D40" s="13">
        <v>17.69109</v>
      </c>
      <c r="E40" s="13">
        <v>16.64298</v>
      </c>
      <c r="G40" s="13">
        <f t="shared" si="3"/>
        <v>2.10125</v>
      </c>
      <c r="H40" s="13">
        <f t="shared" si="2"/>
        <v>2.10125</v>
      </c>
      <c r="I40" s="13">
        <f t="shared" si="2"/>
        <v>2.10125</v>
      </c>
      <c r="J40" s="13">
        <f t="shared" si="2"/>
        <v>2.10125</v>
      </c>
    </row>
    <row r="41" spans="1:10" ht="12.75">
      <c r="A41" s="5">
        <v>36861</v>
      </c>
      <c r="B41" s="13">
        <v>35.25943</v>
      </c>
      <c r="C41" s="13">
        <v>29.47123</v>
      </c>
      <c r="D41" s="13">
        <v>17.07257</v>
      </c>
      <c r="E41" s="13">
        <v>16.32813</v>
      </c>
      <c r="G41" s="13">
        <f t="shared" si="3"/>
        <v>2.10125</v>
      </c>
      <c r="H41" s="13">
        <f t="shared" si="2"/>
        <v>2.10125</v>
      </c>
      <c r="I41" s="13">
        <f t="shared" si="2"/>
        <v>2.10125</v>
      </c>
      <c r="J41" s="13">
        <f t="shared" si="2"/>
        <v>2.10125</v>
      </c>
    </row>
    <row r="42" spans="1:10" ht="12.75">
      <c r="A42" s="5">
        <v>36892</v>
      </c>
      <c r="B42" s="13">
        <v>33.32258</v>
      </c>
      <c r="C42" s="13">
        <v>26.58097</v>
      </c>
      <c r="D42" s="13">
        <v>14.63002</v>
      </c>
      <c r="E42" s="13">
        <v>13.57988</v>
      </c>
      <c r="G42" s="13">
        <f>G41*(1+$C$3)</f>
        <v>2.1537812499999998</v>
      </c>
      <c r="H42" s="13">
        <f t="shared" si="2"/>
        <v>2.1537812499999998</v>
      </c>
      <c r="I42" s="13">
        <f t="shared" si="2"/>
        <v>2.1537812499999998</v>
      </c>
      <c r="J42" s="13">
        <f t="shared" si="2"/>
        <v>2.1537812499999998</v>
      </c>
    </row>
    <row r="43" spans="1:10" ht="12.75">
      <c r="A43" s="5">
        <v>36923</v>
      </c>
      <c r="B43" s="13">
        <v>30.26773</v>
      </c>
      <c r="C43" s="13">
        <v>23.73503</v>
      </c>
      <c r="D43" s="13">
        <v>13.70157</v>
      </c>
      <c r="E43" s="13">
        <v>12.88613</v>
      </c>
      <c r="G43" s="13">
        <f aca="true" t="shared" si="4" ref="G43:G53">G42</f>
        <v>2.1537812499999998</v>
      </c>
      <c r="H43" s="13">
        <f t="shared" si="2"/>
        <v>2.1537812499999998</v>
      </c>
      <c r="I43" s="13">
        <f t="shared" si="2"/>
        <v>2.1537812499999998</v>
      </c>
      <c r="J43" s="13">
        <f t="shared" si="2"/>
        <v>2.1537812499999998</v>
      </c>
    </row>
    <row r="44" spans="1:10" ht="12.75">
      <c r="A44" s="5">
        <v>36951</v>
      </c>
      <c r="B44" s="13">
        <v>30.83044</v>
      </c>
      <c r="C44" s="13">
        <v>25.25208</v>
      </c>
      <c r="D44" s="13">
        <v>14.58418</v>
      </c>
      <c r="E44" s="13">
        <v>13.44084</v>
      </c>
      <c r="G44" s="13">
        <f t="shared" si="4"/>
        <v>2.1537812499999998</v>
      </c>
      <c r="H44" s="13">
        <f t="shared" si="2"/>
        <v>2.1537812499999998</v>
      </c>
      <c r="I44" s="13">
        <f t="shared" si="2"/>
        <v>2.1537812499999998</v>
      </c>
      <c r="J44" s="13">
        <f t="shared" si="2"/>
        <v>2.1537812499999998</v>
      </c>
    </row>
    <row r="45" spans="1:10" ht="12.75">
      <c r="A45" s="5">
        <v>36982</v>
      </c>
      <c r="B45" s="13">
        <v>25.16808</v>
      </c>
      <c r="C45" s="13">
        <v>18.56295</v>
      </c>
      <c r="D45" s="13">
        <v>12.74503</v>
      </c>
      <c r="E45" s="13">
        <v>11.60982</v>
      </c>
      <c r="G45" s="13">
        <f t="shared" si="4"/>
        <v>2.1537812499999998</v>
      </c>
      <c r="H45" s="13">
        <f t="shared" si="2"/>
        <v>2.1537812499999998</v>
      </c>
      <c r="I45" s="13">
        <f t="shared" si="2"/>
        <v>2.1537812499999998</v>
      </c>
      <c r="J45" s="13">
        <f t="shared" si="2"/>
        <v>2.1537812499999998</v>
      </c>
    </row>
    <row r="46" spans="1:10" ht="12.75">
      <c r="A46" s="5">
        <v>37012</v>
      </c>
      <c r="B46" s="13">
        <v>22.98764</v>
      </c>
      <c r="C46" s="13">
        <v>14.4974</v>
      </c>
      <c r="D46" s="13">
        <v>9.056277</v>
      </c>
      <c r="E46" s="13">
        <v>7.167547</v>
      </c>
      <c r="G46" s="13">
        <f t="shared" si="4"/>
        <v>2.1537812499999998</v>
      </c>
      <c r="H46" s="13">
        <f aca="true" t="shared" si="5" ref="H46:J65">G46</f>
        <v>2.1537812499999998</v>
      </c>
      <c r="I46" s="13">
        <f t="shared" si="5"/>
        <v>2.1537812499999998</v>
      </c>
      <c r="J46" s="13">
        <f t="shared" si="5"/>
        <v>2.1537812499999998</v>
      </c>
    </row>
    <row r="47" spans="1:10" ht="12.75">
      <c r="A47" s="5">
        <v>37043</v>
      </c>
      <c r="B47" s="13">
        <v>28.39892</v>
      </c>
      <c r="C47" s="13">
        <v>16.81399</v>
      </c>
      <c r="D47" s="13">
        <v>10.28098</v>
      </c>
      <c r="E47" s="13">
        <v>9.843405</v>
      </c>
      <c r="G47" s="13">
        <f t="shared" si="4"/>
        <v>2.1537812499999998</v>
      </c>
      <c r="H47" s="13">
        <f t="shared" si="5"/>
        <v>2.1537812499999998</v>
      </c>
      <c r="I47" s="13">
        <f t="shared" si="5"/>
        <v>2.1537812499999998</v>
      </c>
      <c r="J47" s="13">
        <f t="shared" si="5"/>
        <v>2.1537812499999998</v>
      </c>
    </row>
    <row r="48" spans="1:10" ht="12.75">
      <c r="A48" s="5">
        <v>37073</v>
      </c>
      <c r="B48" s="13">
        <v>47.29822</v>
      </c>
      <c r="C48" s="13">
        <v>25.73107</v>
      </c>
      <c r="D48" s="13">
        <v>15.73554</v>
      </c>
      <c r="E48" s="13">
        <v>13.64218</v>
      </c>
      <c r="G48" s="13">
        <f t="shared" si="4"/>
        <v>2.1537812499999998</v>
      </c>
      <c r="H48" s="13">
        <f t="shared" si="5"/>
        <v>2.1537812499999998</v>
      </c>
      <c r="I48" s="13">
        <f t="shared" si="5"/>
        <v>2.1537812499999998</v>
      </c>
      <c r="J48" s="13">
        <f t="shared" si="5"/>
        <v>2.1537812499999998</v>
      </c>
    </row>
    <row r="49" spans="1:10" ht="12.75">
      <c r="A49" s="5">
        <v>37104</v>
      </c>
      <c r="B49" s="13">
        <v>60.46248</v>
      </c>
      <c r="C49" s="13">
        <v>33.06747</v>
      </c>
      <c r="D49" s="13">
        <v>19.20215</v>
      </c>
      <c r="E49" s="13">
        <v>16.79238</v>
      </c>
      <c r="G49" s="13">
        <f t="shared" si="4"/>
        <v>2.1537812499999998</v>
      </c>
      <c r="H49" s="13">
        <f t="shared" si="5"/>
        <v>2.1537812499999998</v>
      </c>
      <c r="I49" s="13">
        <f t="shared" si="5"/>
        <v>2.1537812499999998</v>
      </c>
      <c r="J49" s="13">
        <f t="shared" si="5"/>
        <v>2.1537812499999998</v>
      </c>
    </row>
    <row r="50" spans="1:10" ht="12.75">
      <c r="A50" s="5">
        <v>37135</v>
      </c>
      <c r="B50" s="13">
        <v>44.66379</v>
      </c>
      <c r="C50" s="13">
        <v>28.13052</v>
      </c>
      <c r="D50" s="13">
        <v>16.71959</v>
      </c>
      <c r="E50" s="13">
        <v>15.26469</v>
      </c>
      <c r="G50" s="13">
        <f t="shared" si="4"/>
        <v>2.1537812499999998</v>
      </c>
      <c r="H50" s="13">
        <f t="shared" si="5"/>
        <v>2.1537812499999998</v>
      </c>
      <c r="I50" s="13">
        <f t="shared" si="5"/>
        <v>2.1537812499999998</v>
      </c>
      <c r="J50" s="13">
        <f t="shared" si="5"/>
        <v>2.1537812499999998</v>
      </c>
    </row>
    <row r="51" spans="1:10" ht="12.75">
      <c r="A51" s="5">
        <v>37165</v>
      </c>
      <c r="B51" s="13">
        <v>31.82027</v>
      </c>
      <c r="C51" s="13">
        <v>25.22481</v>
      </c>
      <c r="D51" s="13">
        <v>16.39308</v>
      </c>
      <c r="E51" s="13">
        <v>15.28168</v>
      </c>
      <c r="G51" s="13">
        <f t="shared" si="4"/>
        <v>2.1537812499999998</v>
      </c>
      <c r="H51" s="13">
        <f t="shared" si="5"/>
        <v>2.1537812499999998</v>
      </c>
      <c r="I51" s="13">
        <f t="shared" si="5"/>
        <v>2.1537812499999998</v>
      </c>
      <c r="J51" s="13">
        <f t="shared" si="5"/>
        <v>2.1537812499999998</v>
      </c>
    </row>
    <row r="52" spans="1:10" ht="12.75">
      <c r="A52" s="5">
        <v>37196</v>
      </c>
      <c r="B52" s="13">
        <v>34.62782</v>
      </c>
      <c r="C52" s="13">
        <v>29.01893</v>
      </c>
      <c r="D52" s="13">
        <v>18.05148</v>
      </c>
      <c r="E52" s="13">
        <v>15.63688</v>
      </c>
      <c r="G52" s="13">
        <f t="shared" si="4"/>
        <v>2.1537812499999998</v>
      </c>
      <c r="H52" s="13">
        <f t="shared" si="5"/>
        <v>2.1537812499999998</v>
      </c>
      <c r="I52" s="13">
        <f t="shared" si="5"/>
        <v>2.1537812499999998</v>
      </c>
      <c r="J52" s="13">
        <f t="shared" si="5"/>
        <v>2.1537812499999998</v>
      </c>
    </row>
    <row r="53" spans="1:10" ht="12.75">
      <c r="A53" s="5">
        <v>37226</v>
      </c>
      <c r="B53" s="13">
        <v>36.14291</v>
      </c>
      <c r="C53" s="13">
        <v>29.29035</v>
      </c>
      <c r="D53" s="13">
        <v>16.99367</v>
      </c>
      <c r="E53" s="13">
        <v>14.55254</v>
      </c>
      <c r="G53" s="13">
        <f t="shared" si="4"/>
        <v>2.1537812499999998</v>
      </c>
      <c r="H53" s="13">
        <f t="shared" si="5"/>
        <v>2.1537812499999998</v>
      </c>
      <c r="I53" s="13">
        <f t="shared" si="5"/>
        <v>2.1537812499999998</v>
      </c>
      <c r="J53" s="13">
        <f t="shared" si="5"/>
        <v>2.1537812499999998</v>
      </c>
    </row>
    <row r="54" spans="1:10" ht="12.75">
      <c r="A54" s="5">
        <v>37257</v>
      </c>
      <c r="B54" s="13">
        <v>33.39602</v>
      </c>
      <c r="C54" s="13">
        <v>25.87399</v>
      </c>
      <c r="D54" s="13">
        <v>14.24796</v>
      </c>
      <c r="E54" s="13">
        <v>13.38346</v>
      </c>
      <c r="G54" s="13">
        <f>G53*(1+$C$3)</f>
        <v>2.2076257812499995</v>
      </c>
      <c r="H54" s="13">
        <f t="shared" si="5"/>
        <v>2.2076257812499995</v>
      </c>
      <c r="I54" s="13">
        <f t="shared" si="5"/>
        <v>2.2076257812499995</v>
      </c>
      <c r="J54" s="13">
        <f t="shared" si="5"/>
        <v>2.2076257812499995</v>
      </c>
    </row>
    <row r="55" spans="1:10" ht="12.75">
      <c r="A55" s="5">
        <v>37288</v>
      </c>
      <c r="B55" s="13">
        <v>30.1808</v>
      </c>
      <c r="C55" s="13">
        <v>24.16597</v>
      </c>
      <c r="D55" s="13">
        <v>13.88807</v>
      </c>
      <c r="E55" s="13">
        <v>13.61022</v>
      </c>
      <c r="G55" s="13">
        <f aca="true" t="shared" si="6" ref="G55:G65">G54</f>
        <v>2.2076257812499995</v>
      </c>
      <c r="H55" s="13">
        <f t="shared" si="5"/>
        <v>2.2076257812499995</v>
      </c>
      <c r="I55" s="13">
        <f t="shared" si="5"/>
        <v>2.2076257812499995</v>
      </c>
      <c r="J55" s="13">
        <f t="shared" si="5"/>
        <v>2.2076257812499995</v>
      </c>
    </row>
    <row r="56" spans="1:10" ht="12.75">
      <c r="A56" s="5">
        <v>37316</v>
      </c>
      <c r="B56" s="13">
        <v>33.12285</v>
      </c>
      <c r="C56" s="13">
        <v>26.48907</v>
      </c>
      <c r="D56" s="13">
        <v>15.22259</v>
      </c>
      <c r="E56" s="13">
        <v>14.36937</v>
      </c>
      <c r="G56" s="13">
        <f t="shared" si="6"/>
        <v>2.2076257812499995</v>
      </c>
      <c r="H56" s="13">
        <f t="shared" si="5"/>
        <v>2.2076257812499995</v>
      </c>
      <c r="I56" s="13">
        <f t="shared" si="5"/>
        <v>2.2076257812499995</v>
      </c>
      <c r="J56" s="13">
        <f t="shared" si="5"/>
        <v>2.2076257812499995</v>
      </c>
    </row>
    <row r="57" spans="1:10" ht="12.75">
      <c r="A57" s="5">
        <v>37347</v>
      </c>
      <c r="B57" s="13">
        <v>23.1673</v>
      </c>
      <c r="C57" s="13">
        <v>18.22627</v>
      </c>
      <c r="D57" s="13">
        <v>13.01476</v>
      </c>
      <c r="E57" s="13">
        <v>12.11719</v>
      </c>
      <c r="G57" s="13">
        <f t="shared" si="6"/>
        <v>2.2076257812499995</v>
      </c>
      <c r="H57" s="13">
        <f t="shared" si="5"/>
        <v>2.2076257812499995</v>
      </c>
      <c r="I57" s="13">
        <f t="shared" si="5"/>
        <v>2.2076257812499995</v>
      </c>
      <c r="J57" s="13">
        <f t="shared" si="5"/>
        <v>2.2076257812499995</v>
      </c>
    </row>
    <row r="58" spans="1:10" ht="12.75">
      <c r="A58" s="5">
        <v>37377</v>
      </c>
      <c r="B58" s="13">
        <v>24.62039</v>
      </c>
      <c r="C58" s="13">
        <v>15.74072</v>
      </c>
      <c r="D58" s="13">
        <v>9.91788</v>
      </c>
      <c r="E58" s="13">
        <v>7.664545</v>
      </c>
      <c r="G58" s="13">
        <f t="shared" si="6"/>
        <v>2.2076257812499995</v>
      </c>
      <c r="H58" s="13">
        <f t="shared" si="5"/>
        <v>2.2076257812499995</v>
      </c>
      <c r="I58" s="13">
        <f t="shared" si="5"/>
        <v>2.2076257812499995</v>
      </c>
      <c r="J58" s="13">
        <f t="shared" si="5"/>
        <v>2.2076257812499995</v>
      </c>
    </row>
    <row r="59" spans="1:10" ht="12.75">
      <c r="A59" s="5">
        <v>37408</v>
      </c>
      <c r="B59" s="13">
        <v>29.05606</v>
      </c>
      <c r="C59" s="13">
        <v>18.16638</v>
      </c>
      <c r="D59" s="13">
        <v>10.35318</v>
      </c>
      <c r="E59" s="13">
        <v>10.09855</v>
      </c>
      <c r="G59" s="13">
        <f t="shared" si="6"/>
        <v>2.2076257812499995</v>
      </c>
      <c r="H59" s="13">
        <f t="shared" si="5"/>
        <v>2.2076257812499995</v>
      </c>
      <c r="I59" s="13">
        <f t="shared" si="5"/>
        <v>2.2076257812499995</v>
      </c>
      <c r="J59" s="13">
        <f t="shared" si="5"/>
        <v>2.2076257812499995</v>
      </c>
    </row>
    <row r="60" spans="1:10" ht="12.75">
      <c r="A60" s="5">
        <v>37438</v>
      </c>
      <c r="B60" s="13">
        <v>49.77343</v>
      </c>
      <c r="C60" s="13">
        <v>29.18361</v>
      </c>
      <c r="D60" s="13">
        <v>16.58894</v>
      </c>
      <c r="E60" s="13">
        <v>15.10172</v>
      </c>
      <c r="G60" s="13">
        <f t="shared" si="6"/>
        <v>2.2076257812499995</v>
      </c>
      <c r="H60" s="13">
        <f t="shared" si="5"/>
        <v>2.2076257812499995</v>
      </c>
      <c r="I60" s="13">
        <f t="shared" si="5"/>
        <v>2.2076257812499995</v>
      </c>
      <c r="J60" s="13">
        <f t="shared" si="5"/>
        <v>2.2076257812499995</v>
      </c>
    </row>
    <row r="61" spans="1:10" ht="12.75">
      <c r="A61" s="5">
        <v>37469</v>
      </c>
      <c r="B61" s="13">
        <v>79.90393</v>
      </c>
      <c r="C61" s="13">
        <v>37.2565</v>
      </c>
      <c r="D61" s="13">
        <v>22.01089</v>
      </c>
      <c r="E61" s="13">
        <v>19.60318</v>
      </c>
      <c r="G61" s="13">
        <f t="shared" si="6"/>
        <v>2.2076257812499995</v>
      </c>
      <c r="H61" s="13">
        <f t="shared" si="5"/>
        <v>2.2076257812499995</v>
      </c>
      <c r="I61" s="13">
        <f t="shared" si="5"/>
        <v>2.2076257812499995</v>
      </c>
      <c r="J61" s="13">
        <f t="shared" si="5"/>
        <v>2.2076257812499995</v>
      </c>
    </row>
    <row r="62" spans="1:10" ht="12.75">
      <c r="A62" s="5">
        <v>37500</v>
      </c>
      <c r="B62" s="13">
        <v>48.98087</v>
      </c>
      <c r="C62" s="13">
        <v>31.18358</v>
      </c>
      <c r="D62" s="13">
        <v>17.91215</v>
      </c>
      <c r="E62" s="13">
        <v>17.3852</v>
      </c>
      <c r="G62" s="13">
        <f t="shared" si="6"/>
        <v>2.2076257812499995</v>
      </c>
      <c r="H62" s="13">
        <f t="shared" si="5"/>
        <v>2.2076257812499995</v>
      </c>
      <c r="I62" s="13">
        <f t="shared" si="5"/>
        <v>2.2076257812499995</v>
      </c>
      <c r="J62" s="13">
        <f t="shared" si="5"/>
        <v>2.2076257812499995</v>
      </c>
    </row>
    <row r="63" spans="1:10" ht="12.75">
      <c r="A63" s="5">
        <v>37530</v>
      </c>
      <c r="B63" s="13">
        <v>35.12054</v>
      </c>
      <c r="C63" s="13">
        <v>27.42054</v>
      </c>
      <c r="D63" s="13">
        <v>17.41818</v>
      </c>
      <c r="E63" s="13">
        <v>15.92317</v>
      </c>
      <c r="G63" s="13">
        <f t="shared" si="6"/>
        <v>2.2076257812499995</v>
      </c>
      <c r="H63" s="13">
        <f t="shared" si="5"/>
        <v>2.2076257812499995</v>
      </c>
      <c r="I63" s="13">
        <f t="shared" si="5"/>
        <v>2.2076257812499995</v>
      </c>
      <c r="J63" s="13">
        <f t="shared" si="5"/>
        <v>2.2076257812499995</v>
      </c>
    </row>
    <row r="64" spans="1:10" ht="12.75">
      <c r="A64" s="5">
        <v>37561</v>
      </c>
      <c r="B64" s="13">
        <v>38.68103</v>
      </c>
      <c r="C64" s="13">
        <v>31.12061</v>
      </c>
      <c r="D64" s="13">
        <v>19.67105</v>
      </c>
      <c r="E64" s="13">
        <v>16.99765</v>
      </c>
      <c r="G64" s="13">
        <f t="shared" si="6"/>
        <v>2.2076257812499995</v>
      </c>
      <c r="H64" s="13">
        <f t="shared" si="5"/>
        <v>2.2076257812499995</v>
      </c>
      <c r="I64" s="13">
        <f t="shared" si="5"/>
        <v>2.2076257812499995</v>
      </c>
      <c r="J64" s="13">
        <f t="shared" si="5"/>
        <v>2.2076257812499995</v>
      </c>
    </row>
    <row r="65" spans="1:10" ht="12.75">
      <c r="A65" s="5">
        <v>37591</v>
      </c>
      <c r="B65" s="13">
        <v>39.48772</v>
      </c>
      <c r="C65" s="13">
        <v>32.02016</v>
      </c>
      <c r="D65" s="13">
        <v>18.14843</v>
      </c>
      <c r="E65" s="13">
        <v>15.83948</v>
      </c>
      <c r="G65" s="13">
        <f t="shared" si="6"/>
        <v>2.2076257812499995</v>
      </c>
      <c r="H65" s="13">
        <f t="shared" si="5"/>
        <v>2.2076257812499995</v>
      </c>
      <c r="I65" s="13">
        <f t="shared" si="5"/>
        <v>2.2076257812499995</v>
      </c>
      <c r="J65" s="13">
        <f t="shared" si="5"/>
        <v>2.2076257812499995</v>
      </c>
    </row>
    <row r="66" spans="1:10" ht="12.75">
      <c r="A66" s="5">
        <v>37622</v>
      </c>
      <c r="B66" s="13">
        <v>35.57736</v>
      </c>
      <c r="C66" s="13">
        <v>28.03192</v>
      </c>
      <c r="D66" s="13">
        <v>15.65014</v>
      </c>
      <c r="E66" s="13">
        <v>13.14815</v>
      </c>
      <c r="G66" s="13">
        <f>G65*(1+$C$3)</f>
        <v>2.2628164257812493</v>
      </c>
      <c r="H66" s="13">
        <f aca="true" t="shared" si="7" ref="H66:J85">G66</f>
        <v>2.2628164257812493</v>
      </c>
      <c r="I66" s="13">
        <f t="shared" si="7"/>
        <v>2.2628164257812493</v>
      </c>
      <c r="J66" s="13">
        <f t="shared" si="7"/>
        <v>2.2628164257812493</v>
      </c>
    </row>
    <row r="67" spans="1:10" ht="12.75">
      <c r="A67" s="5">
        <v>37653</v>
      </c>
      <c r="B67" s="13">
        <v>32.87591</v>
      </c>
      <c r="C67" s="13">
        <v>26.08828</v>
      </c>
      <c r="D67" s="13">
        <v>14.2979</v>
      </c>
      <c r="E67" s="13">
        <v>13.40184</v>
      </c>
      <c r="G67" s="13">
        <f aca="true" t="shared" si="8" ref="G67:G77">G66</f>
        <v>2.2628164257812493</v>
      </c>
      <c r="H67" s="13">
        <f t="shared" si="7"/>
        <v>2.2628164257812493</v>
      </c>
      <c r="I67" s="13">
        <f t="shared" si="7"/>
        <v>2.2628164257812493</v>
      </c>
      <c r="J67" s="13">
        <f t="shared" si="7"/>
        <v>2.2628164257812493</v>
      </c>
    </row>
    <row r="68" spans="1:10" ht="12.75">
      <c r="A68" s="5">
        <v>37681</v>
      </c>
      <c r="B68" s="13">
        <v>34.68441</v>
      </c>
      <c r="C68" s="13">
        <v>26.80836</v>
      </c>
      <c r="D68" s="13">
        <v>15.20005</v>
      </c>
      <c r="E68" s="13">
        <v>14.04751</v>
      </c>
      <c r="G68" s="13">
        <f t="shared" si="8"/>
        <v>2.2628164257812493</v>
      </c>
      <c r="H68" s="13">
        <f t="shared" si="7"/>
        <v>2.2628164257812493</v>
      </c>
      <c r="I68" s="13">
        <f t="shared" si="7"/>
        <v>2.2628164257812493</v>
      </c>
      <c r="J68" s="13">
        <f t="shared" si="7"/>
        <v>2.2628164257812493</v>
      </c>
    </row>
    <row r="69" spans="1:10" ht="12.75">
      <c r="A69" s="5">
        <v>37712</v>
      </c>
      <c r="B69" s="13">
        <v>25.66227</v>
      </c>
      <c r="C69" s="13">
        <v>19.78137</v>
      </c>
      <c r="D69" s="13">
        <v>13.49024</v>
      </c>
      <c r="E69" s="13">
        <v>12.87227</v>
      </c>
      <c r="G69" s="13">
        <f t="shared" si="8"/>
        <v>2.2628164257812493</v>
      </c>
      <c r="H69" s="13">
        <f t="shared" si="7"/>
        <v>2.2628164257812493</v>
      </c>
      <c r="I69" s="13">
        <f t="shared" si="7"/>
        <v>2.2628164257812493</v>
      </c>
      <c r="J69" s="13">
        <f t="shared" si="7"/>
        <v>2.2628164257812493</v>
      </c>
    </row>
    <row r="70" spans="1:10" ht="12.75">
      <c r="A70" s="5">
        <v>37742</v>
      </c>
      <c r="B70" s="13">
        <v>26.76518</v>
      </c>
      <c r="C70" s="13">
        <v>16.2183</v>
      </c>
      <c r="D70" s="13">
        <v>9.956128</v>
      </c>
      <c r="E70" s="13">
        <v>8.994646</v>
      </c>
      <c r="G70" s="13">
        <f t="shared" si="8"/>
        <v>2.2628164257812493</v>
      </c>
      <c r="H70" s="13">
        <f t="shared" si="7"/>
        <v>2.2628164257812493</v>
      </c>
      <c r="I70" s="13">
        <f t="shared" si="7"/>
        <v>2.2628164257812493</v>
      </c>
      <c r="J70" s="13">
        <f t="shared" si="7"/>
        <v>2.2628164257812493</v>
      </c>
    </row>
    <row r="71" spans="1:10" ht="12.75">
      <c r="A71" s="5">
        <v>37773</v>
      </c>
      <c r="B71" s="13">
        <v>31.74685</v>
      </c>
      <c r="C71" s="13">
        <v>19.6272</v>
      </c>
      <c r="D71" s="13">
        <v>10.6797</v>
      </c>
      <c r="E71" s="13">
        <v>11.19376</v>
      </c>
      <c r="G71" s="13">
        <f t="shared" si="8"/>
        <v>2.2628164257812493</v>
      </c>
      <c r="H71" s="13">
        <f t="shared" si="7"/>
        <v>2.2628164257812493</v>
      </c>
      <c r="I71" s="13">
        <f t="shared" si="7"/>
        <v>2.2628164257812493</v>
      </c>
      <c r="J71" s="13">
        <f t="shared" si="7"/>
        <v>2.2628164257812493</v>
      </c>
    </row>
    <row r="72" spans="1:10" ht="12.75">
      <c r="A72" s="5">
        <v>37803</v>
      </c>
      <c r="B72" s="13">
        <v>52.90649</v>
      </c>
      <c r="C72" s="13">
        <v>31.6359</v>
      </c>
      <c r="D72" s="13">
        <v>18.25884</v>
      </c>
      <c r="E72" s="13">
        <v>15.95101</v>
      </c>
      <c r="G72" s="13">
        <f t="shared" si="8"/>
        <v>2.2628164257812493</v>
      </c>
      <c r="H72" s="13">
        <f t="shared" si="7"/>
        <v>2.2628164257812493</v>
      </c>
      <c r="I72" s="13">
        <f t="shared" si="7"/>
        <v>2.2628164257812493</v>
      </c>
      <c r="J72" s="13">
        <f t="shared" si="7"/>
        <v>2.2628164257812493</v>
      </c>
    </row>
    <row r="73" spans="1:10" ht="12.75">
      <c r="A73" s="5">
        <v>37834</v>
      </c>
      <c r="B73" s="13">
        <v>86.02488</v>
      </c>
      <c r="C73" s="13">
        <v>37.90001</v>
      </c>
      <c r="D73" s="13">
        <v>22.66238</v>
      </c>
      <c r="E73" s="13">
        <v>18.80917</v>
      </c>
      <c r="G73" s="13">
        <f t="shared" si="8"/>
        <v>2.2628164257812493</v>
      </c>
      <c r="H73" s="13">
        <f t="shared" si="7"/>
        <v>2.2628164257812493</v>
      </c>
      <c r="I73" s="13">
        <f t="shared" si="7"/>
        <v>2.2628164257812493</v>
      </c>
      <c r="J73" s="13">
        <f t="shared" si="7"/>
        <v>2.2628164257812493</v>
      </c>
    </row>
    <row r="74" spans="1:10" ht="12.75">
      <c r="A74" s="5">
        <v>37865</v>
      </c>
      <c r="B74" s="13">
        <v>52.77915</v>
      </c>
      <c r="C74" s="13">
        <v>33.82858</v>
      </c>
      <c r="D74" s="13">
        <v>19.84933</v>
      </c>
      <c r="E74" s="13">
        <v>17.7138</v>
      </c>
      <c r="G74" s="13">
        <f t="shared" si="8"/>
        <v>2.2628164257812493</v>
      </c>
      <c r="H74" s="13">
        <f t="shared" si="7"/>
        <v>2.2628164257812493</v>
      </c>
      <c r="I74" s="13">
        <f t="shared" si="7"/>
        <v>2.2628164257812493</v>
      </c>
      <c r="J74" s="13">
        <f t="shared" si="7"/>
        <v>2.2628164257812493</v>
      </c>
    </row>
    <row r="75" spans="1:10" ht="12.75">
      <c r="A75" s="5">
        <v>37895</v>
      </c>
      <c r="B75" s="13">
        <v>39.11661</v>
      </c>
      <c r="C75" s="13">
        <v>30.15635</v>
      </c>
      <c r="D75" s="13">
        <v>19.0172</v>
      </c>
      <c r="E75" s="13">
        <v>17.158</v>
      </c>
      <c r="G75" s="13">
        <f t="shared" si="8"/>
        <v>2.2628164257812493</v>
      </c>
      <c r="H75" s="13">
        <f t="shared" si="7"/>
        <v>2.2628164257812493</v>
      </c>
      <c r="I75" s="13">
        <f t="shared" si="7"/>
        <v>2.2628164257812493</v>
      </c>
      <c r="J75" s="13">
        <f t="shared" si="7"/>
        <v>2.2628164257812493</v>
      </c>
    </row>
    <row r="76" spans="1:10" ht="12.75">
      <c r="A76" s="5">
        <v>37926</v>
      </c>
      <c r="B76" s="13">
        <v>43.82301</v>
      </c>
      <c r="C76" s="13">
        <v>34.43391</v>
      </c>
      <c r="D76" s="13">
        <v>21.01181</v>
      </c>
      <c r="E76" s="13">
        <v>17.38733</v>
      </c>
      <c r="G76" s="13">
        <f t="shared" si="8"/>
        <v>2.2628164257812493</v>
      </c>
      <c r="H76" s="13">
        <f t="shared" si="7"/>
        <v>2.2628164257812493</v>
      </c>
      <c r="I76" s="13">
        <f t="shared" si="7"/>
        <v>2.2628164257812493</v>
      </c>
      <c r="J76" s="13">
        <f t="shared" si="7"/>
        <v>2.2628164257812493</v>
      </c>
    </row>
    <row r="77" spans="1:10" ht="12.75">
      <c r="A77" s="5">
        <v>37956</v>
      </c>
      <c r="B77" s="13">
        <v>41.90627</v>
      </c>
      <c r="C77" s="13">
        <v>35.68867</v>
      </c>
      <c r="D77" s="13">
        <v>19.67796</v>
      </c>
      <c r="E77" s="13">
        <v>17.80631</v>
      </c>
      <c r="G77" s="13">
        <f t="shared" si="8"/>
        <v>2.2628164257812493</v>
      </c>
      <c r="H77" s="13">
        <f t="shared" si="7"/>
        <v>2.2628164257812493</v>
      </c>
      <c r="I77" s="13">
        <f t="shared" si="7"/>
        <v>2.2628164257812493</v>
      </c>
      <c r="J77" s="13">
        <f t="shared" si="7"/>
        <v>2.2628164257812493</v>
      </c>
    </row>
    <row r="78" spans="1:10" ht="12.75">
      <c r="A78" s="5">
        <v>37987</v>
      </c>
      <c r="B78" s="13">
        <v>38.68451</v>
      </c>
      <c r="C78" s="13">
        <v>30.86003</v>
      </c>
      <c r="D78" s="13">
        <v>16.9519</v>
      </c>
      <c r="E78" s="13">
        <v>15.5569</v>
      </c>
      <c r="G78" s="13">
        <f>G77*(1+$C$3)</f>
        <v>2.3193868364257804</v>
      </c>
      <c r="H78" s="13">
        <f t="shared" si="7"/>
        <v>2.3193868364257804</v>
      </c>
      <c r="I78" s="13">
        <f t="shared" si="7"/>
        <v>2.3193868364257804</v>
      </c>
      <c r="J78" s="13">
        <f t="shared" si="7"/>
        <v>2.3193868364257804</v>
      </c>
    </row>
    <row r="79" spans="1:10" ht="12.75">
      <c r="A79" s="5">
        <v>38018</v>
      </c>
      <c r="B79" s="13">
        <v>35.59902</v>
      </c>
      <c r="C79" s="13">
        <v>28.06407</v>
      </c>
      <c r="D79" s="13">
        <v>15.71698</v>
      </c>
      <c r="E79" s="13">
        <v>14.73108</v>
      </c>
      <c r="G79" s="13">
        <f aca="true" t="shared" si="9" ref="G79:G89">G78</f>
        <v>2.3193868364257804</v>
      </c>
      <c r="H79" s="13">
        <f t="shared" si="7"/>
        <v>2.3193868364257804</v>
      </c>
      <c r="I79" s="13">
        <f t="shared" si="7"/>
        <v>2.3193868364257804</v>
      </c>
      <c r="J79" s="13">
        <f t="shared" si="7"/>
        <v>2.3193868364257804</v>
      </c>
    </row>
    <row r="80" spans="1:10" ht="12.75">
      <c r="A80" s="5">
        <v>38047</v>
      </c>
      <c r="B80" s="13">
        <v>37.89443</v>
      </c>
      <c r="C80" s="13">
        <v>29.05227</v>
      </c>
      <c r="D80" s="13">
        <v>16.84835</v>
      </c>
      <c r="E80" s="13">
        <v>14.75782</v>
      </c>
      <c r="G80" s="13">
        <f t="shared" si="9"/>
        <v>2.3193868364257804</v>
      </c>
      <c r="H80" s="13">
        <f t="shared" si="7"/>
        <v>2.3193868364257804</v>
      </c>
      <c r="I80" s="13">
        <f t="shared" si="7"/>
        <v>2.3193868364257804</v>
      </c>
      <c r="J80" s="13">
        <f t="shared" si="7"/>
        <v>2.3193868364257804</v>
      </c>
    </row>
    <row r="81" spans="1:10" ht="12.75">
      <c r="A81" s="5">
        <v>38078</v>
      </c>
      <c r="B81" s="13">
        <v>28.43199</v>
      </c>
      <c r="C81" s="13">
        <v>20.51279</v>
      </c>
      <c r="D81" s="13">
        <v>13.47463</v>
      </c>
      <c r="E81" s="13">
        <v>13.38418</v>
      </c>
      <c r="G81" s="13">
        <f t="shared" si="9"/>
        <v>2.3193868364257804</v>
      </c>
      <c r="H81" s="13">
        <f t="shared" si="7"/>
        <v>2.3193868364257804</v>
      </c>
      <c r="I81" s="13">
        <f t="shared" si="7"/>
        <v>2.3193868364257804</v>
      </c>
      <c r="J81" s="13">
        <f t="shared" si="7"/>
        <v>2.3193868364257804</v>
      </c>
    </row>
    <row r="82" spans="1:10" ht="12.75">
      <c r="A82" s="5">
        <v>38108</v>
      </c>
      <c r="B82" s="13">
        <v>26.92081</v>
      </c>
      <c r="C82" s="13">
        <v>16.62774</v>
      </c>
      <c r="D82" s="13">
        <v>9.499981</v>
      </c>
      <c r="E82" s="13">
        <v>7.816126</v>
      </c>
      <c r="G82" s="13">
        <f t="shared" si="9"/>
        <v>2.3193868364257804</v>
      </c>
      <c r="H82" s="13">
        <f t="shared" si="7"/>
        <v>2.3193868364257804</v>
      </c>
      <c r="I82" s="13">
        <f t="shared" si="7"/>
        <v>2.3193868364257804</v>
      </c>
      <c r="J82" s="13">
        <f t="shared" si="7"/>
        <v>2.3193868364257804</v>
      </c>
    </row>
    <row r="83" spans="1:10" ht="12.75">
      <c r="A83" s="5">
        <v>38139</v>
      </c>
      <c r="B83" s="13">
        <v>36.84899</v>
      </c>
      <c r="C83" s="13">
        <v>20.60773</v>
      </c>
      <c r="D83" s="13">
        <v>12.17028</v>
      </c>
      <c r="E83" s="13">
        <v>10.41728</v>
      </c>
      <c r="G83" s="13">
        <f t="shared" si="9"/>
        <v>2.3193868364257804</v>
      </c>
      <c r="H83" s="13">
        <f t="shared" si="7"/>
        <v>2.3193868364257804</v>
      </c>
      <c r="I83" s="13">
        <f t="shared" si="7"/>
        <v>2.3193868364257804</v>
      </c>
      <c r="J83" s="13">
        <f t="shared" si="7"/>
        <v>2.3193868364257804</v>
      </c>
    </row>
    <row r="84" spans="1:10" ht="12.75">
      <c r="A84" s="5">
        <v>38169</v>
      </c>
      <c r="B84" s="13">
        <v>70.22295</v>
      </c>
      <c r="C84" s="13">
        <v>34.66332</v>
      </c>
      <c r="D84" s="13">
        <v>20.27966</v>
      </c>
      <c r="E84" s="13">
        <v>17.5327</v>
      </c>
      <c r="G84" s="13">
        <f t="shared" si="9"/>
        <v>2.3193868364257804</v>
      </c>
      <c r="H84" s="13">
        <f t="shared" si="7"/>
        <v>2.3193868364257804</v>
      </c>
      <c r="I84" s="13">
        <f t="shared" si="7"/>
        <v>2.3193868364257804</v>
      </c>
      <c r="J84" s="13">
        <f t="shared" si="7"/>
        <v>2.3193868364257804</v>
      </c>
    </row>
    <row r="85" spans="1:10" ht="12.75">
      <c r="A85" s="5">
        <v>38200</v>
      </c>
      <c r="B85" s="13">
        <v>98.79955</v>
      </c>
      <c r="C85" s="13">
        <v>44.22114</v>
      </c>
      <c r="D85" s="13">
        <v>24.68256</v>
      </c>
      <c r="E85" s="13">
        <v>21.24395</v>
      </c>
      <c r="G85" s="13">
        <f t="shared" si="9"/>
        <v>2.3193868364257804</v>
      </c>
      <c r="H85" s="13">
        <f t="shared" si="7"/>
        <v>2.3193868364257804</v>
      </c>
      <c r="I85" s="13">
        <f t="shared" si="7"/>
        <v>2.3193868364257804</v>
      </c>
      <c r="J85" s="13">
        <f t="shared" si="7"/>
        <v>2.3193868364257804</v>
      </c>
    </row>
    <row r="86" spans="1:10" ht="12.75">
      <c r="A86" s="5">
        <v>38231</v>
      </c>
      <c r="B86" s="13">
        <v>60.55426</v>
      </c>
      <c r="C86" s="13">
        <v>37.8647</v>
      </c>
      <c r="D86" s="13">
        <v>20.63252</v>
      </c>
      <c r="E86" s="13">
        <v>19.74681</v>
      </c>
      <c r="G86" s="13">
        <f t="shared" si="9"/>
        <v>2.3193868364257804</v>
      </c>
      <c r="H86" s="13">
        <f aca="true" t="shared" si="10" ref="H86:J105">G86</f>
        <v>2.3193868364257804</v>
      </c>
      <c r="I86" s="13">
        <f t="shared" si="10"/>
        <v>2.3193868364257804</v>
      </c>
      <c r="J86" s="13">
        <f t="shared" si="10"/>
        <v>2.3193868364257804</v>
      </c>
    </row>
    <row r="87" spans="1:10" ht="12.75">
      <c r="A87" s="5">
        <v>38261</v>
      </c>
      <c r="B87" s="13">
        <v>45.30826</v>
      </c>
      <c r="C87" s="13">
        <v>32.51065</v>
      </c>
      <c r="D87" s="13">
        <v>20.39119</v>
      </c>
      <c r="E87" s="13">
        <v>18.79899</v>
      </c>
      <c r="G87" s="13">
        <f t="shared" si="9"/>
        <v>2.3193868364257804</v>
      </c>
      <c r="H87" s="13">
        <f t="shared" si="10"/>
        <v>2.3193868364257804</v>
      </c>
      <c r="I87" s="13">
        <f t="shared" si="10"/>
        <v>2.3193868364257804</v>
      </c>
      <c r="J87" s="13">
        <f t="shared" si="10"/>
        <v>2.3193868364257804</v>
      </c>
    </row>
    <row r="88" spans="1:10" ht="12.75">
      <c r="A88" s="5">
        <v>38292</v>
      </c>
      <c r="B88" s="13">
        <v>47.78881</v>
      </c>
      <c r="C88" s="13">
        <v>37.82454</v>
      </c>
      <c r="D88" s="13">
        <v>22.25804</v>
      </c>
      <c r="E88" s="13">
        <v>21.94178</v>
      </c>
      <c r="G88" s="13">
        <f t="shared" si="9"/>
        <v>2.3193868364257804</v>
      </c>
      <c r="H88" s="13">
        <f t="shared" si="10"/>
        <v>2.3193868364257804</v>
      </c>
      <c r="I88" s="13">
        <f t="shared" si="10"/>
        <v>2.3193868364257804</v>
      </c>
      <c r="J88" s="13">
        <f t="shared" si="10"/>
        <v>2.3193868364257804</v>
      </c>
    </row>
    <row r="89" spans="1:10" ht="12.75">
      <c r="A89" s="5">
        <v>38322</v>
      </c>
      <c r="B89" s="13">
        <v>45.96794</v>
      </c>
      <c r="C89" s="13">
        <v>38.32827</v>
      </c>
      <c r="D89" s="13">
        <v>22.20891</v>
      </c>
      <c r="E89" s="13">
        <v>19.37842</v>
      </c>
      <c r="G89" s="13">
        <f t="shared" si="9"/>
        <v>2.3193868364257804</v>
      </c>
      <c r="H89" s="13">
        <f t="shared" si="10"/>
        <v>2.3193868364257804</v>
      </c>
      <c r="I89" s="13">
        <f t="shared" si="10"/>
        <v>2.3193868364257804</v>
      </c>
      <c r="J89" s="13">
        <f t="shared" si="10"/>
        <v>2.3193868364257804</v>
      </c>
    </row>
    <row r="90" spans="1:10" ht="12.75">
      <c r="A90" s="5">
        <v>38353</v>
      </c>
      <c r="B90" s="13">
        <v>39.73124</v>
      </c>
      <c r="C90" s="13">
        <v>32.7459</v>
      </c>
      <c r="D90" s="13">
        <v>17.34071</v>
      </c>
      <c r="E90" s="13">
        <v>16.07777</v>
      </c>
      <c r="G90" s="13">
        <f>G89*(1+$C$3)</f>
        <v>2.3773715073364245</v>
      </c>
      <c r="H90" s="13">
        <f t="shared" si="10"/>
        <v>2.3773715073364245</v>
      </c>
      <c r="I90" s="13">
        <f t="shared" si="10"/>
        <v>2.3773715073364245</v>
      </c>
      <c r="J90" s="13">
        <f t="shared" si="10"/>
        <v>2.3773715073364245</v>
      </c>
    </row>
    <row r="91" spans="1:10" ht="12.75">
      <c r="A91" s="5">
        <v>38384</v>
      </c>
      <c r="B91" s="13">
        <v>37.30572</v>
      </c>
      <c r="C91" s="13">
        <v>29.07862</v>
      </c>
      <c r="D91" s="13">
        <v>16.35145</v>
      </c>
      <c r="E91" s="13">
        <v>15.07508</v>
      </c>
      <c r="G91" s="13">
        <f aca="true" t="shared" si="11" ref="G91:G101">G90</f>
        <v>2.3773715073364245</v>
      </c>
      <c r="H91" s="13">
        <f t="shared" si="10"/>
        <v>2.3773715073364245</v>
      </c>
      <c r="I91" s="13">
        <f t="shared" si="10"/>
        <v>2.3773715073364245</v>
      </c>
      <c r="J91" s="13">
        <f t="shared" si="10"/>
        <v>2.3773715073364245</v>
      </c>
    </row>
    <row r="92" spans="1:10" ht="12.75">
      <c r="A92" s="5">
        <v>38412</v>
      </c>
      <c r="B92" s="13">
        <v>39.60006</v>
      </c>
      <c r="C92" s="13">
        <v>31.23205</v>
      </c>
      <c r="D92" s="13">
        <v>17.56407</v>
      </c>
      <c r="E92" s="13">
        <v>15.92383</v>
      </c>
      <c r="G92" s="13">
        <f t="shared" si="11"/>
        <v>2.3773715073364245</v>
      </c>
      <c r="H92" s="13">
        <f t="shared" si="10"/>
        <v>2.3773715073364245</v>
      </c>
      <c r="I92" s="13">
        <f t="shared" si="10"/>
        <v>2.3773715073364245</v>
      </c>
      <c r="J92" s="13">
        <f t="shared" si="10"/>
        <v>2.3773715073364245</v>
      </c>
    </row>
    <row r="93" spans="1:10" ht="12.75">
      <c r="A93" s="5">
        <v>38443</v>
      </c>
      <c r="B93" s="13">
        <v>28.96776</v>
      </c>
      <c r="C93" s="13">
        <v>21.35144</v>
      </c>
      <c r="D93" s="13">
        <v>14.30087</v>
      </c>
      <c r="E93" s="13">
        <v>13.50851</v>
      </c>
      <c r="G93" s="13">
        <f t="shared" si="11"/>
        <v>2.3773715073364245</v>
      </c>
      <c r="H93" s="13">
        <f t="shared" si="10"/>
        <v>2.3773715073364245</v>
      </c>
      <c r="I93" s="13">
        <f t="shared" si="10"/>
        <v>2.3773715073364245</v>
      </c>
      <c r="J93" s="13">
        <f t="shared" si="10"/>
        <v>2.3773715073364245</v>
      </c>
    </row>
    <row r="94" spans="1:10" ht="12.75">
      <c r="A94" s="5">
        <v>38473</v>
      </c>
      <c r="B94" s="13">
        <v>27.62116</v>
      </c>
      <c r="C94" s="13">
        <v>18.24016</v>
      </c>
      <c r="D94" s="13">
        <v>10.85808</v>
      </c>
      <c r="E94" s="13">
        <v>8.831253</v>
      </c>
      <c r="G94" s="13">
        <f t="shared" si="11"/>
        <v>2.3773715073364245</v>
      </c>
      <c r="H94" s="13">
        <f t="shared" si="10"/>
        <v>2.3773715073364245</v>
      </c>
      <c r="I94" s="13">
        <f t="shared" si="10"/>
        <v>2.3773715073364245</v>
      </c>
      <c r="J94" s="13">
        <f t="shared" si="10"/>
        <v>2.3773715073364245</v>
      </c>
    </row>
    <row r="95" spans="1:10" ht="12.75">
      <c r="A95" s="5">
        <v>38504</v>
      </c>
      <c r="B95" s="13">
        <v>38.78933</v>
      </c>
      <c r="C95" s="13">
        <v>22.36858</v>
      </c>
      <c r="D95" s="13">
        <v>12.9629</v>
      </c>
      <c r="E95" s="13">
        <v>11.73233</v>
      </c>
      <c r="G95" s="13">
        <f t="shared" si="11"/>
        <v>2.3773715073364245</v>
      </c>
      <c r="H95" s="13">
        <f t="shared" si="10"/>
        <v>2.3773715073364245</v>
      </c>
      <c r="I95" s="13">
        <f t="shared" si="10"/>
        <v>2.3773715073364245</v>
      </c>
      <c r="J95" s="13">
        <f t="shared" si="10"/>
        <v>2.3773715073364245</v>
      </c>
    </row>
    <row r="96" spans="1:10" ht="12.75">
      <c r="A96" s="5">
        <v>38534</v>
      </c>
      <c r="B96" s="13">
        <v>79.09086</v>
      </c>
      <c r="C96" s="13">
        <v>37.91294</v>
      </c>
      <c r="D96" s="13">
        <v>21.75953</v>
      </c>
      <c r="E96" s="13">
        <v>18.29302</v>
      </c>
      <c r="G96" s="13">
        <f t="shared" si="11"/>
        <v>2.3773715073364245</v>
      </c>
      <c r="H96" s="13">
        <f t="shared" si="10"/>
        <v>2.3773715073364245</v>
      </c>
      <c r="I96" s="13">
        <f t="shared" si="10"/>
        <v>2.3773715073364245</v>
      </c>
      <c r="J96" s="13">
        <f t="shared" si="10"/>
        <v>2.3773715073364245</v>
      </c>
    </row>
    <row r="97" spans="1:10" ht="12.75">
      <c r="A97" s="5">
        <v>38565</v>
      </c>
      <c r="B97" s="13">
        <v>108.2487</v>
      </c>
      <c r="C97" s="13">
        <v>49.58857</v>
      </c>
      <c r="D97" s="13">
        <v>26.16042</v>
      </c>
      <c r="E97" s="13">
        <v>21.85224</v>
      </c>
      <c r="G97" s="13">
        <f t="shared" si="11"/>
        <v>2.3773715073364245</v>
      </c>
      <c r="H97" s="13">
        <f t="shared" si="10"/>
        <v>2.3773715073364245</v>
      </c>
      <c r="I97" s="13">
        <f t="shared" si="10"/>
        <v>2.3773715073364245</v>
      </c>
      <c r="J97" s="13">
        <f t="shared" si="10"/>
        <v>2.3773715073364245</v>
      </c>
    </row>
    <row r="98" spans="1:10" ht="12.75">
      <c r="A98" s="5">
        <v>38596</v>
      </c>
      <c r="B98" s="13">
        <v>60.71638</v>
      </c>
      <c r="C98" s="13">
        <v>40.451</v>
      </c>
      <c r="D98" s="13">
        <v>21.82291</v>
      </c>
      <c r="E98" s="13">
        <v>20.40934</v>
      </c>
      <c r="G98" s="13">
        <f t="shared" si="11"/>
        <v>2.3773715073364245</v>
      </c>
      <c r="H98" s="13">
        <f t="shared" si="10"/>
        <v>2.3773715073364245</v>
      </c>
      <c r="I98" s="13">
        <f t="shared" si="10"/>
        <v>2.3773715073364245</v>
      </c>
      <c r="J98" s="13">
        <f t="shared" si="10"/>
        <v>2.3773715073364245</v>
      </c>
    </row>
    <row r="99" spans="1:10" ht="12.75">
      <c r="A99" s="5">
        <v>38626</v>
      </c>
      <c r="B99" s="13">
        <v>48.8606</v>
      </c>
      <c r="C99" s="13">
        <v>34.56924</v>
      </c>
      <c r="D99" s="13">
        <v>21.54371</v>
      </c>
      <c r="E99" s="13">
        <v>19.72857</v>
      </c>
      <c r="G99" s="13">
        <f t="shared" si="11"/>
        <v>2.3773715073364245</v>
      </c>
      <c r="H99" s="13">
        <f t="shared" si="10"/>
        <v>2.3773715073364245</v>
      </c>
      <c r="I99" s="13">
        <f t="shared" si="10"/>
        <v>2.3773715073364245</v>
      </c>
      <c r="J99" s="13">
        <f t="shared" si="10"/>
        <v>2.3773715073364245</v>
      </c>
    </row>
    <row r="100" spans="1:10" ht="12.75">
      <c r="A100" s="5">
        <v>38657</v>
      </c>
      <c r="B100" s="13">
        <v>51.06318</v>
      </c>
      <c r="C100" s="13">
        <v>39.90412</v>
      </c>
      <c r="D100" s="13">
        <v>22.97602</v>
      </c>
      <c r="E100" s="13">
        <v>22.30431</v>
      </c>
      <c r="G100" s="13">
        <f t="shared" si="11"/>
        <v>2.3773715073364245</v>
      </c>
      <c r="H100" s="13">
        <f t="shared" si="10"/>
        <v>2.3773715073364245</v>
      </c>
      <c r="I100" s="13">
        <f t="shared" si="10"/>
        <v>2.3773715073364245</v>
      </c>
      <c r="J100" s="13">
        <f t="shared" si="10"/>
        <v>2.3773715073364245</v>
      </c>
    </row>
    <row r="101" spans="1:10" ht="12.75">
      <c r="A101" s="5">
        <v>38687</v>
      </c>
      <c r="B101" s="13">
        <v>48.79914</v>
      </c>
      <c r="C101" s="13">
        <v>41.41229</v>
      </c>
      <c r="D101" s="13">
        <v>23.3332</v>
      </c>
      <c r="E101" s="13">
        <v>20.07509</v>
      </c>
      <c r="G101" s="13">
        <f t="shared" si="11"/>
        <v>2.3773715073364245</v>
      </c>
      <c r="H101" s="13">
        <f t="shared" si="10"/>
        <v>2.3773715073364245</v>
      </c>
      <c r="I101" s="13">
        <f t="shared" si="10"/>
        <v>2.3773715073364245</v>
      </c>
      <c r="J101" s="13">
        <f t="shared" si="10"/>
        <v>2.3773715073364245</v>
      </c>
    </row>
    <row r="102" spans="1:10" ht="12.75">
      <c r="A102" s="5">
        <v>38718</v>
      </c>
      <c r="B102" s="13">
        <v>40.56064</v>
      </c>
      <c r="C102" s="13">
        <v>34.29127</v>
      </c>
      <c r="D102" s="13">
        <v>17.65562</v>
      </c>
      <c r="E102" s="13">
        <v>16.10689</v>
      </c>
      <c r="G102" s="13">
        <f>G101*(1+$C$3)</f>
        <v>2.436805795019835</v>
      </c>
      <c r="H102" s="13">
        <f t="shared" si="10"/>
        <v>2.436805795019835</v>
      </c>
      <c r="I102" s="13">
        <f t="shared" si="10"/>
        <v>2.436805795019835</v>
      </c>
      <c r="J102" s="13">
        <f t="shared" si="10"/>
        <v>2.436805795019835</v>
      </c>
    </row>
    <row r="103" spans="1:10" ht="12.75">
      <c r="A103" s="5">
        <v>38749</v>
      </c>
      <c r="B103" s="13">
        <v>36.15436</v>
      </c>
      <c r="C103" s="13">
        <v>29.40495</v>
      </c>
      <c r="D103" s="13">
        <v>16.38064</v>
      </c>
      <c r="E103" s="13">
        <v>14.88215</v>
      </c>
      <c r="G103" s="13">
        <f aca="true" t="shared" si="12" ref="G103:G113">G102</f>
        <v>2.436805795019835</v>
      </c>
      <c r="H103" s="13">
        <f t="shared" si="10"/>
        <v>2.436805795019835</v>
      </c>
      <c r="I103" s="13">
        <f t="shared" si="10"/>
        <v>2.436805795019835</v>
      </c>
      <c r="J103" s="13">
        <f t="shared" si="10"/>
        <v>2.436805795019835</v>
      </c>
    </row>
    <row r="104" spans="1:10" ht="12.75">
      <c r="A104" s="5">
        <v>38777</v>
      </c>
      <c r="B104" s="13">
        <v>38.88359</v>
      </c>
      <c r="C104" s="13">
        <v>31.85094</v>
      </c>
      <c r="D104" s="13">
        <v>17.80592</v>
      </c>
      <c r="E104" s="13">
        <v>16.14288</v>
      </c>
      <c r="G104" s="13">
        <f t="shared" si="12"/>
        <v>2.436805795019835</v>
      </c>
      <c r="H104" s="13">
        <f t="shared" si="10"/>
        <v>2.436805795019835</v>
      </c>
      <c r="I104" s="13">
        <f t="shared" si="10"/>
        <v>2.436805795019835</v>
      </c>
      <c r="J104" s="13">
        <f t="shared" si="10"/>
        <v>2.436805795019835</v>
      </c>
    </row>
    <row r="105" spans="1:10" ht="12.75">
      <c r="A105" s="5">
        <v>38808</v>
      </c>
      <c r="B105" s="13">
        <v>31.17265</v>
      </c>
      <c r="C105" s="13">
        <v>22.32565</v>
      </c>
      <c r="D105" s="13">
        <v>14.37349</v>
      </c>
      <c r="E105" s="13">
        <v>13.63842</v>
      </c>
      <c r="G105" s="13">
        <f t="shared" si="12"/>
        <v>2.436805795019835</v>
      </c>
      <c r="H105" s="13">
        <f t="shared" si="10"/>
        <v>2.436805795019835</v>
      </c>
      <c r="I105" s="13">
        <f t="shared" si="10"/>
        <v>2.436805795019835</v>
      </c>
      <c r="J105" s="13">
        <f t="shared" si="10"/>
        <v>2.436805795019835</v>
      </c>
    </row>
    <row r="106" spans="1:10" ht="12.75">
      <c r="A106" s="5">
        <v>38838</v>
      </c>
      <c r="B106" s="13">
        <v>28.66181</v>
      </c>
      <c r="C106" s="13">
        <v>17.39286</v>
      </c>
      <c r="D106" s="13">
        <v>9.904842</v>
      </c>
      <c r="E106" s="13">
        <v>7.587839</v>
      </c>
      <c r="G106" s="13">
        <f t="shared" si="12"/>
        <v>2.436805795019835</v>
      </c>
      <c r="H106" s="13">
        <f aca="true" t="shared" si="13" ref="H106:J125">G106</f>
        <v>2.436805795019835</v>
      </c>
      <c r="I106" s="13">
        <f t="shared" si="13"/>
        <v>2.436805795019835</v>
      </c>
      <c r="J106" s="13">
        <f t="shared" si="13"/>
        <v>2.436805795019835</v>
      </c>
    </row>
    <row r="107" spans="1:10" ht="12.75">
      <c r="A107" s="5">
        <v>38869</v>
      </c>
      <c r="B107" s="13">
        <v>39.10295</v>
      </c>
      <c r="C107" s="13">
        <v>23.35732</v>
      </c>
      <c r="D107" s="13">
        <v>12.32045</v>
      </c>
      <c r="E107" s="13">
        <v>11.84429</v>
      </c>
      <c r="G107" s="13">
        <f t="shared" si="12"/>
        <v>2.436805795019835</v>
      </c>
      <c r="H107" s="13">
        <f t="shared" si="13"/>
        <v>2.436805795019835</v>
      </c>
      <c r="I107" s="13">
        <f t="shared" si="13"/>
        <v>2.436805795019835</v>
      </c>
      <c r="J107" s="13">
        <f t="shared" si="13"/>
        <v>2.436805795019835</v>
      </c>
    </row>
    <row r="108" spans="1:10" ht="12.75">
      <c r="A108" s="5">
        <v>38899</v>
      </c>
      <c r="B108" s="13">
        <v>83.94971</v>
      </c>
      <c r="C108" s="13">
        <v>38.8731</v>
      </c>
      <c r="D108" s="13">
        <v>21.91163</v>
      </c>
      <c r="E108" s="13">
        <v>18.38108</v>
      </c>
      <c r="G108" s="13">
        <f t="shared" si="12"/>
        <v>2.436805795019835</v>
      </c>
      <c r="H108" s="13">
        <f t="shared" si="13"/>
        <v>2.436805795019835</v>
      </c>
      <c r="I108" s="13">
        <f t="shared" si="13"/>
        <v>2.436805795019835</v>
      </c>
      <c r="J108" s="13">
        <f t="shared" si="13"/>
        <v>2.436805795019835</v>
      </c>
    </row>
    <row r="109" spans="1:10" ht="12.75">
      <c r="A109" s="5">
        <v>38930</v>
      </c>
      <c r="B109" s="13">
        <v>109.958</v>
      </c>
      <c r="C109" s="13">
        <v>51.0157</v>
      </c>
      <c r="D109" s="13">
        <v>26.52644</v>
      </c>
      <c r="E109" s="13">
        <v>22.25586</v>
      </c>
      <c r="G109" s="13">
        <f t="shared" si="12"/>
        <v>2.436805795019835</v>
      </c>
      <c r="H109" s="13">
        <f t="shared" si="13"/>
        <v>2.436805795019835</v>
      </c>
      <c r="I109" s="13">
        <f t="shared" si="13"/>
        <v>2.436805795019835</v>
      </c>
      <c r="J109" s="13">
        <f t="shared" si="13"/>
        <v>2.436805795019835</v>
      </c>
    </row>
    <row r="110" spans="1:10" ht="12.75">
      <c r="A110" s="5">
        <v>38961</v>
      </c>
      <c r="B110" s="13">
        <v>63.17428</v>
      </c>
      <c r="C110" s="13">
        <v>40.71985</v>
      </c>
      <c r="D110" s="13">
        <v>21.88968</v>
      </c>
      <c r="E110" s="13">
        <v>20.46371</v>
      </c>
      <c r="G110" s="13">
        <f t="shared" si="12"/>
        <v>2.436805795019835</v>
      </c>
      <c r="H110" s="13">
        <f t="shared" si="13"/>
        <v>2.436805795019835</v>
      </c>
      <c r="I110" s="13">
        <f t="shared" si="13"/>
        <v>2.436805795019835</v>
      </c>
      <c r="J110" s="13">
        <f t="shared" si="13"/>
        <v>2.436805795019835</v>
      </c>
    </row>
    <row r="111" spans="1:10" ht="12.75">
      <c r="A111" s="5">
        <v>38991</v>
      </c>
      <c r="B111" s="13">
        <v>48.70625</v>
      </c>
      <c r="C111" s="13">
        <v>34.74571</v>
      </c>
      <c r="D111" s="13">
        <v>21.0532</v>
      </c>
      <c r="E111" s="13">
        <v>19.80489</v>
      </c>
      <c r="G111" s="13">
        <f t="shared" si="12"/>
        <v>2.436805795019835</v>
      </c>
      <c r="H111" s="13">
        <f t="shared" si="13"/>
        <v>2.436805795019835</v>
      </c>
      <c r="I111" s="13">
        <f t="shared" si="13"/>
        <v>2.436805795019835</v>
      </c>
      <c r="J111" s="13">
        <f t="shared" si="13"/>
        <v>2.436805795019835</v>
      </c>
    </row>
    <row r="112" spans="1:10" ht="12.75">
      <c r="A112" s="5">
        <v>39022</v>
      </c>
      <c r="B112" s="13">
        <v>52.81879</v>
      </c>
      <c r="C112" s="13">
        <v>40.75003</v>
      </c>
      <c r="D112" s="13">
        <v>23.2493</v>
      </c>
      <c r="E112" s="13">
        <v>22.00981</v>
      </c>
      <c r="G112" s="13">
        <f t="shared" si="12"/>
        <v>2.436805795019835</v>
      </c>
      <c r="H112" s="13">
        <f t="shared" si="13"/>
        <v>2.436805795019835</v>
      </c>
      <c r="I112" s="13">
        <f t="shared" si="13"/>
        <v>2.436805795019835</v>
      </c>
      <c r="J112" s="13">
        <f t="shared" si="13"/>
        <v>2.436805795019835</v>
      </c>
    </row>
    <row r="113" spans="1:10" ht="12.75">
      <c r="A113" s="5">
        <v>39052</v>
      </c>
      <c r="B113" s="13">
        <v>49.77792</v>
      </c>
      <c r="C113" s="13">
        <v>41.21838</v>
      </c>
      <c r="D113" s="13">
        <v>23.69055</v>
      </c>
      <c r="E113" s="13">
        <v>20.34985</v>
      </c>
      <c r="G113" s="13">
        <f t="shared" si="12"/>
        <v>2.436805795019835</v>
      </c>
      <c r="H113" s="13">
        <f t="shared" si="13"/>
        <v>2.436805795019835</v>
      </c>
      <c r="I113" s="13">
        <f t="shared" si="13"/>
        <v>2.436805795019835</v>
      </c>
      <c r="J113" s="13">
        <f t="shared" si="13"/>
        <v>2.436805795019835</v>
      </c>
    </row>
    <row r="114" spans="1:10" ht="12.75">
      <c r="A114" s="5">
        <v>39083</v>
      </c>
      <c r="B114" s="13">
        <v>41.05348</v>
      </c>
      <c r="C114" s="13">
        <v>33.66525</v>
      </c>
      <c r="D114" s="13">
        <v>16.69285</v>
      </c>
      <c r="E114" s="13">
        <v>16.21638</v>
      </c>
      <c r="G114" s="13">
        <f>G113*(1+$C$3)</f>
        <v>2.4977259398953304</v>
      </c>
      <c r="H114" s="13">
        <f t="shared" si="13"/>
        <v>2.4977259398953304</v>
      </c>
      <c r="I114" s="13">
        <f t="shared" si="13"/>
        <v>2.4977259398953304</v>
      </c>
      <c r="J114" s="13">
        <f t="shared" si="13"/>
        <v>2.4977259398953304</v>
      </c>
    </row>
    <row r="115" spans="1:10" ht="12.75">
      <c r="A115" s="5">
        <v>39114</v>
      </c>
      <c r="B115" s="13">
        <v>36.90899</v>
      </c>
      <c r="C115" s="13">
        <v>29.62513</v>
      </c>
      <c r="D115" s="13">
        <v>16.46661</v>
      </c>
      <c r="E115" s="13">
        <v>14.8609</v>
      </c>
      <c r="G115" s="13">
        <f aca="true" t="shared" si="14" ref="G115:G125">G114</f>
        <v>2.4977259398953304</v>
      </c>
      <c r="H115" s="13">
        <f t="shared" si="13"/>
        <v>2.4977259398953304</v>
      </c>
      <c r="I115" s="13">
        <f t="shared" si="13"/>
        <v>2.4977259398953304</v>
      </c>
      <c r="J115" s="13">
        <f t="shared" si="13"/>
        <v>2.4977259398953304</v>
      </c>
    </row>
    <row r="116" spans="1:10" ht="12.75">
      <c r="A116" s="5">
        <v>39142</v>
      </c>
      <c r="B116" s="13">
        <v>38.87283</v>
      </c>
      <c r="C116" s="13">
        <v>32.03616</v>
      </c>
      <c r="D116" s="13">
        <v>18.01784</v>
      </c>
      <c r="E116" s="13">
        <v>16.55857</v>
      </c>
      <c r="G116" s="13">
        <f t="shared" si="14"/>
        <v>2.4977259398953304</v>
      </c>
      <c r="H116" s="13">
        <f t="shared" si="13"/>
        <v>2.4977259398953304</v>
      </c>
      <c r="I116" s="13">
        <f t="shared" si="13"/>
        <v>2.4977259398953304</v>
      </c>
      <c r="J116" s="13">
        <f t="shared" si="13"/>
        <v>2.4977259398953304</v>
      </c>
    </row>
    <row r="117" spans="1:10" ht="12.75">
      <c r="A117" s="5">
        <v>39173</v>
      </c>
      <c r="B117" s="13">
        <v>30.16741</v>
      </c>
      <c r="C117" s="13">
        <v>22.41748</v>
      </c>
      <c r="D117" s="13">
        <v>14.8159</v>
      </c>
      <c r="E117" s="13">
        <v>13.40523</v>
      </c>
      <c r="G117" s="13">
        <f t="shared" si="14"/>
        <v>2.4977259398953304</v>
      </c>
      <c r="H117" s="13">
        <f t="shared" si="13"/>
        <v>2.4977259398953304</v>
      </c>
      <c r="I117" s="13">
        <f t="shared" si="13"/>
        <v>2.4977259398953304</v>
      </c>
      <c r="J117" s="13">
        <f t="shared" si="13"/>
        <v>2.4977259398953304</v>
      </c>
    </row>
    <row r="118" spans="1:10" ht="12.75">
      <c r="A118" s="5">
        <v>39203</v>
      </c>
      <c r="B118" s="13">
        <v>29.32242</v>
      </c>
      <c r="C118" s="13">
        <v>19.25267</v>
      </c>
      <c r="D118" s="13">
        <v>10.06951</v>
      </c>
      <c r="E118" s="13">
        <v>10.10005</v>
      </c>
      <c r="G118" s="13">
        <f t="shared" si="14"/>
        <v>2.4977259398953304</v>
      </c>
      <c r="H118" s="13">
        <f t="shared" si="13"/>
        <v>2.4977259398953304</v>
      </c>
      <c r="I118" s="13">
        <f t="shared" si="13"/>
        <v>2.4977259398953304</v>
      </c>
      <c r="J118" s="13">
        <f t="shared" si="13"/>
        <v>2.4977259398953304</v>
      </c>
    </row>
    <row r="119" spans="1:10" ht="12.75">
      <c r="A119" s="5">
        <v>39234</v>
      </c>
      <c r="B119" s="13">
        <v>37.53188</v>
      </c>
      <c r="C119" s="13">
        <v>23.41031</v>
      </c>
      <c r="D119" s="13">
        <v>12.9247</v>
      </c>
      <c r="E119" s="13">
        <v>12.08148</v>
      </c>
      <c r="G119" s="13">
        <f t="shared" si="14"/>
        <v>2.4977259398953304</v>
      </c>
      <c r="H119" s="13">
        <f t="shared" si="13"/>
        <v>2.4977259398953304</v>
      </c>
      <c r="I119" s="13">
        <f t="shared" si="13"/>
        <v>2.4977259398953304</v>
      </c>
      <c r="J119" s="13">
        <f t="shared" si="13"/>
        <v>2.4977259398953304</v>
      </c>
    </row>
    <row r="120" spans="1:10" ht="12.75">
      <c r="A120" s="5">
        <v>39264</v>
      </c>
      <c r="B120" s="13">
        <v>80.76344</v>
      </c>
      <c r="C120" s="13">
        <v>39.25279</v>
      </c>
      <c r="D120" s="13">
        <v>22.71627</v>
      </c>
      <c r="E120" s="13">
        <v>19.00928</v>
      </c>
      <c r="G120" s="13">
        <f t="shared" si="14"/>
        <v>2.4977259398953304</v>
      </c>
      <c r="H120" s="13">
        <f t="shared" si="13"/>
        <v>2.4977259398953304</v>
      </c>
      <c r="I120" s="13">
        <f t="shared" si="13"/>
        <v>2.4977259398953304</v>
      </c>
      <c r="J120" s="13">
        <f t="shared" si="13"/>
        <v>2.4977259398953304</v>
      </c>
    </row>
    <row r="121" spans="1:10" ht="12.75">
      <c r="A121" s="5">
        <v>39295</v>
      </c>
      <c r="B121" s="13">
        <v>111.7005</v>
      </c>
      <c r="C121" s="13">
        <v>51.17497</v>
      </c>
      <c r="D121" s="13">
        <v>27.04856</v>
      </c>
      <c r="E121" s="13">
        <v>22.84931</v>
      </c>
      <c r="G121" s="13">
        <f t="shared" si="14"/>
        <v>2.4977259398953304</v>
      </c>
      <c r="H121" s="13">
        <f t="shared" si="13"/>
        <v>2.4977259398953304</v>
      </c>
      <c r="I121" s="13">
        <f t="shared" si="13"/>
        <v>2.4977259398953304</v>
      </c>
      <c r="J121" s="13">
        <f t="shared" si="13"/>
        <v>2.4977259398953304</v>
      </c>
    </row>
    <row r="122" spans="1:10" ht="12.75">
      <c r="A122" s="5">
        <v>39326</v>
      </c>
      <c r="B122" s="13">
        <v>67.17587</v>
      </c>
      <c r="C122" s="13">
        <v>41.18858</v>
      </c>
      <c r="D122" s="13">
        <v>22.66278</v>
      </c>
      <c r="E122" s="13">
        <v>20.75977</v>
      </c>
      <c r="G122" s="13">
        <f t="shared" si="14"/>
        <v>2.4977259398953304</v>
      </c>
      <c r="H122" s="13">
        <f t="shared" si="13"/>
        <v>2.4977259398953304</v>
      </c>
      <c r="I122" s="13">
        <f t="shared" si="13"/>
        <v>2.4977259398953304</v>
      </c>
      <c r="J122" s="13">
        <f t="shared" si="13"/>
        <v>2.4977259398953304</v>
      </c>
    </row>
    <row r="123" spans="1:10" ht="12.75">
      <c r="A123" s="5">
        <v>39356</v>
      </c>
      <c r="B123" s="13">
        <v>49.41766</v>
      </c>
      <c r="C123" s="13">
        <v>35.776</v>
      </c>
      <c r="D123" s="13">
        <v>21.17301</v>
      </c>
      <c r="E123" s="13">
        <v>18.86845</v>
      </c>
      <c r="G123" s="13">
        <f t="shared" si="14"/>
        <v>2.4977259398953304</v>
      </c>
      <c r="H123" s="13">
        <f t="shared" si="13"/>
        <v>2.4977259398953304</v>
      </c>
      <c r="I123" s="13">
        <f t="shared" si="13"/>
        <v>2.4977259398953304</v>
      </c>
      <c r="J123" s="13">
        <f t="shared" si="13"/>
        <v>2.4977259398953304</v>
      </c>
    </row>
    <row r="124" spans="1:10" ht="12.75">
      <c r="A124" s="5">
        <v>39387</v>
      </c>
      <c r="B124" s="13">
        <v>53.7554</v>
      </c>
      <c r="C124" s="13">
        <v>40.72964</v>
      </c>
      <c r="D124" s="13">
        <v>23.84822</v>
      </c>
      <c r="E124" s="13">
        <v>21.91805</v>
      </c>
      <c r="G124" s="13">
        <f t="shared" si="14"/>
        <v>2.4977259398953304</v>
      </c>
      <c r="H124" s="13">
        <f t="shared" si="13"/>
        <v>2.4977259398953304</v>
      </c>
      <c r="I124" s="13">
        <f t="shared" si="13"/>
        <v>2.4977259398953304</v>
      </c>
      <c r="J124" s="13">
        <f t="shared" si="13"/>
        <v>2.4977259398953304</v>
      </c>
    </row>
    <row r="125" spans="1:10" ht="12.75">
      <c r="A125" s="5">
        <v>39417</v>
      </c>
      <c r="B125" s="13">
        <v>48.95624</v>
      </c>
      <c r="C125" s="13">
        <v>39.67432</v>
      </c>
      <c r="D125" s="13">
        <v>23.74664</v>
      </c>
      <c r="E125" s="13">
        <v>19.72498</v>
      </c>
      <c r="G125" s="13">
        <f t="shared" si="14"/>
        <v>2.4977259398953304</v>
      </c>
      <c r="H125" s="13">
        <f t="shared" si="13"/>
        <v>2.4977259398953304</v>
      </c>
      <c r="I125" s="13">
        <f t="shared" si="13"/>
        <v>2.4977259398953304</v>
      </c>
      <c r="J125" s="13">
        <f t="shared" si="13"/>
        <v>2.4977259398953304</v>
      </c>
    </row>
    <row r="126" spans="1:10" ht="12.75">
      <c r="A126" s="5">
        <v>39448</v>
      </c>
      <c r="B126" s="13">
        <v>42.32849</v>
      </c>
      <c r="C126" s="13">
        <v>34.34982</v>
      </c>
      <c r="D126" s="13">
        <v>18.17639</v>
      </c>
      <c r="E126" s="13">
        <v>16.47364</v>
      </c>
      <c r="G126" s="13">
        <f>G125*(1+$C$3)</f>
        <v>2.5601690883927133</v>
      </c>
      <c r="H126" s="13">
        <f aca="true" t="shared" si="15" ref="H126:J145">G126</f>
        <v>2.5601690883927133</v>
      </c>
      <c r="I126" s="13">
        <f t="shared" si="15"/>
        <v>2.5601690883927133</v>
      </c>
      <c r="J126" s="13">
        <f t="shared" si="15"/>
        <v>2.5601690883927133</v>
      </c>
    </row>
    <row r="127" spans="1:10" ht="12.75">
      <c r="A127" s="5">
        <v>39479</v>
      </c>
      <c r="B127" s="13">
        <v>37.09785</v>
      </c>
      <c r="C127" s="13">
        <v>30.10384</v>
      </c>
      <c r="D127" s="13">
        <v>16.91747</v>
      </c>
      <c r="E127" s="13">
        <v>15.26575</v>
      </c>
      <c r="G127" s="13">
        <f aca="true" t="shared" si="16" ref="G127:G137">G126</f>
        <v>2.5601690883927133</v>
      </c>
      <c r="H127" s="13">
        <f t="shared" si="15"/>
        <v>2.5601690883927133</v>
      </c>
      <c r="I127" s="13">
        <f t="shared" si="15"/>
        <v>2.5601690883927133</v>
      </c>
      <c r="J127" s="13">
        <f t="shared" si="15"/>
        <v>2.5601690883927133</v>
      </c>
    </row>
    <row r="128" spans="1:10" ht="12.75">
      <c r="A128" s="5">
        <v>39508</v>
      </c>
      <c r="B128" s="13">
        <v>40.97807</v>
      </c>
      <c r="C128" s="13">
        <v>32.77181</v>
      </c>
      <c r="D128" s="13">
        <v>18.94116</v>
      </c>
      <c r="E128" s="13">
        <v>17.27869</v>
      </c>
      <c r="G128" s="13">
        <f t="shared" si="16"/>
        <v>2.5601690883927133</v>
      </c>
      <c r="H128" s="13">
        <f t="shared" si="15"/>
        <v>2.5601690883927133</v>
      </c>
      <c r="I128" s="13">
        <f t="shared" si="15"/>
        <v>2.5601690883927133</v>
      </c>
      <c r="J128" s="13">
        <f t="shared" si="15"/>
        <v>2.5601690883927133</v>
      </c>
    </row>
    <row r="129" spans="1:10" ht="12.75">
      <c r="A129" s="5">
        <v>39539</v>
      </c>
      <c r="B129" s="13">
        <v>30.31804</v>
      </c>
      <c r="C129" s="13">
        <v>23.08396</v>
      </c>
      <c r="D129" s="13">
        <v>15.2407</v>
      </c>
      <c r="E129" s="13">
        <v>14.01643</v>
      </c>
      <c r="G129" s="13">
        <f t="shared" si="16"/>
        <v>2.5601690883927133</v>
      </c>
      <c r="H129" s="13">
        <f t="shared" si="15"/>
        <v>2.5601690883927133</v>
      </c>
      <c r="I129" s="13">
        <f t="shared" si="15"/>
        <v>2.5601690883927133</v>
      </c>
      <c r="J129" s="13">
        <f t="shared" si="15"/>
        <v>2.5601690883927133</v>
      </c>
    </row>
    <row r="130" spans="1:10" ht="12.75">
      <c r="A130" s="5">
        <v>39569</v>
      </c>
      <c r="B130" s="13">
        <v>29.84495</v>
      </c>
      <c r="C130" s="13">
        <v>19.03272</v>
      </c>
      <c r="D130" s="13">
        <v>10.17534</v>
      </c>
      <c r="E130" s="13">
        <v>8.556608</v>
      </c>
      <c r="G130" s="13">
        <f t="shared" si="16"/>
        <v>2.5601690883927133</v>
      </c>
      <c r="H130" s="13">
        <f t="shared" si="15"/>
        <v>2.5601690883927133</v>
      </c>
      <c r="I130" s="13">
        <f t="shared" si="15"/>
        <v>2.5601690883927133</v>
      </c>
      <c r="J130" s="13">
        <f t="shared" si="15"/>
        <v>2.5601690883927133</v>
      </c>
    </row>
    <row r="131" spans="1:10" ht="12.75">
      <c r="A131" s="5">
        <v>39600</v>
      </c>
      <c r="B131" s="13">
        <v>42.57944</v>
      </c>
      <c r="C131" s="13">
        <v>25.21229</v>
      </c>
      <c r="D131" s="13">
        <v>13.13751</v>
      </c>
      <c r="E131" s="13">
        <v>11.77944</v>
      </c>
      <c r="G131" s="13">
        <f t="shared" si="16"/>
        <v>2.5601690883927133</v>
      </c>
      <c r="H131" s="13">
        <f t="shared" si="15"/>
        <v>2.5601690883927133</v>
      </c>
      <c r="I131" s="13">
        <f t="shared" si="15"/>
        <v>2.5601690883927133</v>
      </c>
      <c r="J131" s="13">
        <f t="shared" si="15"/>
        <v>2.5601690883927133</v>
      </c>
    </row>
    <row r="132" spans="1:10" ht="12.75">
      <c r="A132" s="5">
        <v>39630</v>
      </c>
      <c r="B132" s="13">
        <v>76.31323</v>
      </c>
      <c r="C132" s="13">
        <v>41.05498</v>
      </c>
      <c r="D132" s="13">
        <v>23.31158</v>
      </c>
      <c r="E132" s="13">
        <v>19.35672</v>
      </c>
      <c r="G132" s="13">
        <f t="shared" si="16"/>
        <v>2.5601690883927133</v>
      </c>
      <c r="H132" s="13">
        <f t="shared" si="15"/>
        <v>2.5601690883927133</v>
      </c>
      <c r="I132" s="13">
        <f t="shared" si="15"/>
        <v>2.5601690883927133</v>
      </c>
      <c r="J132" s="13">
        <f t="shared" si="15"/>
        <v>2.5601690883927133</v>
      </c>
    </row>
    <row r="133" spans="1:10" ht="12.75">
      <c r="A133" s="5">
        <v>39661</v>
      </c>
      <c r="B133" s="13">
        <v>116.1312</v>
      </c>
      <c r="C133" s="13">
        <v>56.12367</v>
      </c>
      <c r="D133" s="13">
        <v>28.59172</v>
      </c>
      <c r="E133" s="13">
        <v>24.34037</v>
      </c>
      <c r="G133" s="13">
        <f t="shared" si="16"/>
        <v>2.5601690883927133</v>
      </c>
      <c r="H133" s="13">
        <f t="shared" si="15"/>
        <v>2.5601690883927133</v>
      </c>
      <c r="I133" s="13">
        <f t="shared" si="15"/>
        <v>2.5601690883927133</v>
      </c>
      <c r="J133" s="13">
        <f t="shared" si="15"/>
        <v>2.5601690883927133</v>
      </c>
    </row>
    <row r="134" spans="1:10" ht="12.75">
      <c r="A134" s="5">
        <v>39692</v>
      </c>
      <c r="B134" s="13">
        <v>69.75891</v>
      </c>
      <c r="C134" s="13">
        <v>42.1555</v>
      </c>
      <c r="D134" s="13">
        <v>24.25988</v>
      </c>
      <c r="E134" s="13">
        <v>20.68401</v>
      </c>
      <c r="G134" s="13">
        <f t="shared" si="16"/>
        <v>2.5601690883927133</v>
      </c>
      <c r="H134" s="13">
        <f t="shared" si="15"/>
        <v>2.5601690883927133</v>
      </c>
      <c r="I134" s="13">
        <f t="shared" si="15"/>
        <v>2.5601690883927133</v>
      </c>
      <c r="J134" s="13">
        <f t="shared" si="15"/>
        <v>2.5601690883927133</v>
      </c>
    </row>
    <row r="135" spans="1:10" ht="12.75">
      <c r="A135" s="5">
        <v>39722</v>
      </c>
      <c r="B135" s="13">
        <v>52.72786</v>
      </c>
      <c r="C135" s="13">
        <v>36.54806</v>
      </c>
      <c r="D135" s="13">
        <v>22.09794</v>
      </c>
      <c r="E135" s="13">
        <v>19.9715</v>
      </c>
      <c r="G135" s="13">
        <f t="shared" si="16"/>
        <v>2.5601690883927133</v>
      </c>
      <c r="H135" s="13">
        <f t="shared" si="15"/>
        <v>2.5601690883927133</v>
      </c>
      <c r="I135" s="13">
        <f t="shared" si="15"/>
        <v>2.5601690883927133</v>
      </c>
      <c r="J135" s="13">
        <f t="shared" si="15"/>
        <v>2.5601690883927133</v>
      </c>
    </row>
    <row r="136" spans="1:10" ht="12.75">
      <c r="A136" s="5">
        <v>39753</v>
      </c>
      <c r="B136" s="13">
        <v>54.79596</v>
      </c>
      <c r="C136" s="13">
        <v>42.85294</v>
      </c>
      <c r="D136" s="13">
        <v>24.82451</v>
      </c>
      <c r="E136" s="13">
        <v>22.60456</v>
      </c>
      <c r="G136" s="13">
        <f t="shared" si="16"/>
        <v>2.5601690883927133</v>
      </c>
      <c r="H136" s="13">
        <f t="shared" si="15"/>
        <v>2.5601690883927133</v>
      </c>
      <c r="I136" s="13">
        <f t="shared" si="15"/>
        <v>2.5601690883927133</v>
      </c>
      <c r="J136" s="13">
        <f t="shared" si="15"/>
        <v>2.5601690883927133</v>
      </c>
    </row>
    <row r="137" spans="1:10" ht="12.75">
      <c r="A137" s="5">
        <v>39783</v>
      </c>
      <c r="B137" s="13">
        <v>49.51234</v>
      </c>
      <c r="C137" s="13">
        <v>41.55753</v>
      </c>
      <c r="D137" s="13">
        <v>24.37349</v>
      </c>
      <c r="E137" s="13">
        <v>21.28898</v>
      </c>
      <c r="G137" s="13">
        <f t="shared" si="16"/>
        <v>2.5601690883927133</v>
      </c>
      <c r="H137" s="13">
        <f t="shared" si="15"/>
        <v>2.5601690883927133</v>
      </c>
      <c r="I137" s="13">
        <f t="shared" si="15"/>
        <v>2.5601690883927133</v>
      </c>
      <c r="J137" s="13">
        <f t="shared" si="15"/>
        <v>2.5601690883927133</v>
      </c>
    </row>
    <row r="138" spans="1:10" ht="12.75">
      <c r="A138" s="5">
        <v>39814</v>
      </c>
      <c r="B138" s="13">
        <v>44.02763</v>
      </c>
      <c r="C138" s="13">
        <v>34.45159</v>
      </c>
      <c r="D138" s="13">
        <v>18.20906</v>
      </c>
      <c r="E138" s="13">
        <v>17.13833</v>
      </c>
      <c r="G138" s="13">
        <f>G137*(1+$C$3)</f>
        <v>2.624173315602531</v>
      </c>
      <c r="H138" s="13">
        <f t="shared" si="15"/>
        <v>2.624173315602531</v>
      </c>
      <c r="I138" s="13">
        <f t="shared" si="15"/>
        <v>2.624173315602531</v>
      </c>
      <c r="J138" s="13">
        <f t="shared" si="15"/>
        <v>2.624173315602531</v>
      </c>
    </row>
    <row r="139" spans="1:10" ht="12.75">
      <c r="A139" s="5">
        <v>39845</v>
      </c>
      <c r="B139" s="13">
        <v>37.65137</v>
      </c>
      <c r="C139" s="13">
        <v>30.8488</v>
      </c>
      <c r="D139" s="13">
        <v>17.04151</v>
      </c>
      <c r="E139" s="13">
        <v>15.39212</v>
      </c>
      <c r="G139" s="13">
        <f aca="true" t="shared" si="17" ref="G139:G149">G138</f>
        <v>2.624173315602531</v>
      </c>
      <c r="H139" s="13">
        <f t="shared" si="15"/>
        <v>2.624173315602531</v>
      </c>
      <c r="I139" s="13">
        <f t="shared" si="15"/>
        <v>2.624173315602531</v>
      </c>
      <c r="J139" s="13">
        <f t="shared" si="15"/>
        <v>2.624173315602531</v>
      </c>
    </row>
    <row r="140" spans="1:10" ht="12.75">
      <c r="A140" s="5">
        <v>39873</v>
      </c>
      <c r="B140" s="13">
        <v>41.41228</v>
      </c>
      <c r="C140" s="13">
        <v>33.50601</v>
      </c>
      <c r="D140" s="13">
        <v>19.18134</v>
      </c>
      <c r="E140" s="13">
        <v>17.73654</v>
      </c>
      <c r="G140" s="13">
        <f t="shared" si="17"/>
        <v>2.624173315602531</v>
      </c>
      <c r="H140" s="13">
        <f t="shared" si="15"/>
        <v>2.624173315602531</v>
      </c>
      <c r="I140" s="13">
        <f t="shared" si="15"/>
        <v>2.624173315602531</v>
      </c>
      <c r="J140" s="13">
        <f t="shared" si="15"/>
        <v>2.624173315602531</v>
      </c>
    </row>
    <row r="141" spans="1:10" ht="12.75">
      <c r="A141" s="5">
        <v>39904</v>
      </c>
      <c r="B141" s="13">
        <v>31.19724</v>
      </c>
      <c r="C141" s="13">
        <v>24.1384</v>
      </c>
      <c r="D141" s="13">
        <v>15.86714</v>
      </c>
      <c r="E141" s="13">
        <v>13.1206</v>
      </c>
      <c r="G141" s="13">
        <f t="shared" si="17"/>
        <v>2.624173315602531</v>
      </c>
      <c r="H141" s="13">
        <f t="shared" si="15"/>
        <v>2.624173315602531</v>
      </c>
      <c r="I141" s="13">
        <f t="shared" si="15"/>
        <v>2.624173315602531</v>
      </c>
      <c r="J141" s="13">
        <f t="shared" si="15"/>
        <v>2.624173315602531</v>
      </c>
    </row>
    <row r="142" spans="1:10" ht="12.75">
      <c r="A142" s="5">
        <v>39934</v>
      </c>
      <c r="B142" s="13">
        <v>32.86787</v>
      </c>
      <c r="C142" s="13">
        <v>20.80504</v>
      </c>
      <c r="D142" s="13">
        <v>11.40807</v>
      </c>
      <c r="E142" s="13">
        <v>10.88061</v>
      </c>
      <c r="G142" s="13">
        <f t="shared" si="17"/>
        <v>2.624173315602531</v>
      </c>
      <c r="H142" s="13">
        <f t="shared" si="15"/>
        <v>2.624173315602531</v>
      </c>
      <c r="I142" s="13">
        <f t="shared" si="15"/>
        <v>2.624173315602531</v>
      </c>
      <c r="J142" s="13">
        <f t="shared" si="15"/>
        <v>2.624173315602531</v>
      </c>
    </row>
    <row r="143" spans="1:10" ht="12.75">
      <c r="A143" s="5">
        <v>39965</v>
      </c>
      <c r="B143" s="13">
        <v>42.1478</v>
      </c>
      <c r="C143" s="13">
        <v>24.5434</v>
      </c>
      <c r="D143" s="13">
        <v>13.22522</v>
      </c>
      <c r="E143" s="13">
        <v>12.0208</v>
      </c>
      <c r="G143" s="13">
        <f t="shared" si="17"/>
        <v>2.624173315602531</v>
      </c>
      <c r="H143" s="13">
        <f t="shared" si="15"/>
        <v>2.624173315602531</v>
      </c>
      <c r="I143" s="13">
        <f t="shared" si="15"/>
        <v>2.624173315602531</v>
      </c>
      <c r="J143" s="13">
        <f t="shared" si="15"/>
        <v>2.624173315602531</v>
      </c>
    </row>
    <row r="144" spans="1:10" ht="12.75">
      <c r="A144" s="5">
        <v>39995</v>
      </c>
      <c r="B144" s="13">
        <v>73.15056</v>
      </c>
      <c r="C144" s="13">
        <v>42.74382</v>
      </c>
      <c r="D144" s="13">
        <v>24.94656</v>
      </c>
      <c r="E144" s="13">
        <v>19.74376</v>
      </c>
      <c r="G144" s="13">
        <f t="shared" si="17"/>
        <v>2.624173315602531</v>
      </c>
      <c r="H144" s="13">
        <f t="shared" si="15"/>
        <v>2.624173315602531</v>
      </c>
      <c r="I144" s="13">
        <f t="shared" si="15"/>
        <v>2.624173315602531</v>
      </c>
      <c r="J144" s="13">
        <f t="shared" si="15"/>
        <v>2.624173315602531</v>
      </c>
    </row>
    <row r="145" spans="1:10" ht="12.75">
      <c r="A145" s="5">
        <v>40026</v>
      </c>
      <c r="B145" s="13">
        <v>131.1067</v>
      </c>
      <c r="C145" s="13">
        <v>57.95297</v>
      </c>
      <c r="D145" s="13">
        <v>29.66469</v>
      </c>
      <c r="E145" s="13">
        <v>25.5703</v>
      </c>
      <c r="G145" s="13">
        <f t="shared" si="17"/>
        <v>2.624173315602531</v>
      </c>
      <c r="H145" s="13">
        <f t="shared" si="15"/>
        <v>2.624173315602531</v>
      </c>
      <c r="I145" s="13">
        <f t="shared" si="15"/>
        <v>2.624173315602531</v>
      </c>
      <c r="J145" s="13">
        <f t="shared" si="15"/>
        <v>2.624173315602531</v>
      </c>
    </row>
    <row r="146" spans="1:10" ht="12.75">
      <c r="A146" s="5">
        <v>40057</v>
      </c>
      <c r="B146" s="13">
        <v>78.12394</v>
      </c>
      <c r="C146" s="13">
        <v>43.60541</v>
      </c>
      <c r="D146" s="13">
        <v>24.20506</v>
      </c>
      <c r="E146" s="13">
        <v>21.49121</v>
      </c>
      <c r="G146" s="13">
        <f t="shared" si="17"/>
        <v>2.624173315602531</v>
      </c>
      <c r="H146" s="13">
        <f aca="true" t="shared" si="18" ref="H146:J165">G146</f>
        <v>2.624173315602531</v>
      </c>
      <c r="I146" s="13">
        <f t="shared" si="18"/>
        <v>2.624173315602531</v>
      </c>
      <c r="J146" s="13">
        <f t="shared" si="18"/>
        <v>2.624173315602531</v>
      </c>
    </row>
    <row r="147" spans="1:10" ht="12.75">
      <c r="A147" s="5">
        <v>40087</v>
      </c>
      <c r="B147" s="13">
        <v>53.063</v>
      </c>
      <c r="C147" s="13">
        <v>37.50439</v>
      </c>
      <c r="D147" s="13">
        <v>22.68656</v>
      </c>
      <c r="E147" s="13">
        <v>20.4964</v>
      </c>
      <c r="G147" s="13">
        <f t="shared" si="17"/>
        <v>2.624173315602531</v>
      </c>
      <c r="H147" s="13">
        <f t="shared" si="18"/>
        <v>2.624173315602531</v>
      </c>
      <c r="I147" s="13">
        <f t="shared" si="18"/>
        <v>2.624173315602531</v>
      </c>
      <c r="J147" s="13">
        <f t="shared" si="18"/>
        <v>2.624173315602531</v>
      </c>
    </row>
    <row r="148" spans="1:10" ht="12.75">
      <c r="A148" s="5">
        <v>40118</v>
      </c>
      <c r="B148" s="13">
        <v>56.93566</v>
      </c>
      <c r="C148" s="13">
        <v>43.55666</v>
      </c>
      <c r="D148" s="13">
        <v>25.42941</v>
      </c>
      <c r="E148" s="13">
        <v>21.94617</v>
      </c>
      <c r="G148" s="13">
        <f t="shared" si="17"/>
        <v>2.624173315602531</v>
      </c>
      <c r="H148" s="13">
        <f t="shared" si="18"/>
        <v>2.624173315602531</v>
      </c>
      <c r="I148" s="13">
        <f t="shared" si="18"/>
        <v>2.624173315602531</v>
      </c>
      <c r="J148" s="13">
        <f t="shared" si="18"/>
        <v>2.624173315602531</v>
      </c>
    </row>
    <row r="149" spans="1:10" ht="12.75">
      <c r="A149" s="5">
        <v>40148</v>
      </c>
      <c r="B149" s="13">
        <v>51.3633</v>
      </c>
      <c r="C149" s="13">
        <v>43.76689</v>
      </c>
      <c r="D149" s="13">
        <v>24.53745</v>
      </c>
      <c r="E149" s="13">
        <v>21.6037</v>
      </c>
      <c r="G149" s="13">
        <f t="shared" si="17"/>
        <v>2.624173315602531</v>
      </c>
      <c r="H149" s="13">
        <f t="shared" si="18"/>
        <v>2.624173315602531</v>
      </c>
      <c r="I149" s="13">
        <f t="shared" si="18"/>
        <v>2.624173315602531</v>
      </c>
      <c r="J149" s="13">
        <f t="shared" si="18"/>
        <v>2.624173315602531</v>
      </c>
    </row>
    <row r="150" spans="1:10" ht="12.75">
      <c r="A150" s="5">
        <v>40179</v>
      </c>
      <c r="B150" s="13">
        <v>45.57327</v>
      </c>
      <c r="C150" s="13">
        <v>35.95243</v>
      </c>
      <c r="D150" s="13">
        <v>18.33823</v>
      </c>
      <c r="E150" s="13">
        <v>17.62103</v>
      </c>
      <c r="G150" s="13">
        <f>G149*(1+$C$3)</f>
        <v>2.689777648492594</v>
      </c>
      <c r="H150" s="13">
        <f t="shared" si="18"/>
        <v>2.689777648492594</v>
      </c>
      <c r="I150" s="13">
        <f t="shared" si="18"/>
        <v>2.689777648492594</v>
      </c>
      <c r="J150" s="13">
        <f t="shared" si="18"/>
        <v>2.689777648492594</v>
      </c>
    </row>
    <row r="151" spans="1:10" ht="12.75">
      <c r="A151" s="5">
        <v>40210</v>
      </c>
      <c r="B151" s="13">
        <v>40.11012</v>
      </c>
      <c r="C151" s="13">
        <v>31.46936</v>
      </c>
      <c r="D151" s="13">
        <v>17.45039</v>
      </c>
      <c r="E151" s="13">
        <v>15.35735</v>
      </c>
      <c r="G151" s="13">
        <f aca="true" t="shared" si="19" ref="G151:G161">G150</f>
        <v>2.689777648492594</v>
      </c>
      <c r="H151" s="13">
        <f t="shared" si="18"/>
        <v>2.689777648492594</v>
      </c>
      <c r="I151" s="13">
        <f t="shared" si="18"/>
        <v>2.689777648492594</v>
      </c>
      <c r="J151" s="13">
        <f t="shared" si="18"/>
        <v>2.689777648492594</v>
      </c>
    </row>
    <row r="152" spans="1:10" ht="12.75">
      <c r="A152" s="5">
        <v>40238</v>
      </c>
      <c r="B152" s="13">
        <v>44.67385</v>
      </c>
      <c r="C152" s="13">
        <v>34.74432</v>
      </c>
      <c r="D152" s="13">
        <v>20.11337</v>
      </c>
      <c r="E152" s="13">
        <v>18.1103</v>
      </c>
      <c r="G152" s="13">
        <f t="shared" si="19"/>
        <v>2.689777648492594</v>
      </c>
      <c r="H152" s="13">
        <f t="shared" si="18"/>
        <v>2.689777648492594</v>
      </c>
      <c r="I152" s="13">
        <f t="shared" si="18"/>
        <v>2.689777648492594</v>
      </c>
      <c r="J152" s="13">
        <f t="shared" si="18"/>
        <v>2.689777648492594</v>
      </c>
    </row>
    <row r="153" spans="1:10" ht="12.75">
      <c r="A153" s="5">
        <v>40269</v>
      </c>
      <c r="B153" s="13">
        <v>31.52791</v>
      </c>
      <c r="C153" s="13">
        <v>24.62485</v>
      </c>
      <c r="D153" s="13">
        <v>15.99156</v>
      </c>
      <c r="E153" s="13">
        <v>13.30748</v>
      </c>
      <c r="G153" s="13">
        <f t="shared" si="19"/>
        <v>2.689777648492594</v>
      </c>
      <c r="H153" s="13">
        <f t="shared" si="18"/>
        <v>2.689777648492594</v>
      </c>
      <c r="I153" s="13">
        <f t="shared" si="18"/>
        <v>2.689777648492594</v>
      </c>
      <c r="J153" s="13">
        <f t="shared" si="18"/>
        <v>2.689777648492594</v>
      </c>
    </row>
    <row r="154" spans="1:10" ht="12.75">
      <c r="A154" s="5">
        <v>40299</v>
      </c>
      <c r="B154" s="13">
        <v>33.03666</v>
      </c>
      <c r="C154" s="13">
        <v>21.35239</v>
      </c>
      <c r="D154" s="13">
        <v>11.45691</v>
      </c>
      <c r="E154" s="13">
        <v>11.25172</v>
      </c>
      <c r="G154" s="13">
        <f t="shared" si="19"/>
        <v>2.689777648492594</v>
      </c>
      <c r="H154" s="13">
        <f t="shared" si="18"/>
        <v>2.689777648492594</v>
      </c>
      <c r="I154" s="13">
        <f t="shared" si="18"/>
        <v>2.689777648492594</v>
      </c>
      <c r="J154" s="13">
        <f t="shared" si="18"/>
        <v>2.689777648492594</v>
      </c>
    </row>
    <row r="155" spans="1:10" ht="12.75">
      <c r="A155" s="5">
        <v>40330</v>
      </c>
      <c r="B155" s="13">
        <v>41.24816</v>
      </c>
      <c r="C155" s="13">
        <v>25.09506</v>
      </c>
      <c r="D155" s="13">
        <v>14.03995</v>
      </c>
      <c r="E155" s="13">
        <v>12.20304</v>
      </c>
      <c r="G155" s="13">
        <f t="shared" si="19"/>
        <v>2.689777648492594</v>
      </c>
      <c r="H155" s="13">
        <f t="shared" si="18"/>
        <v>2.689777648492594</v>
      </c>
      <c r="I155" s="13">
        <f t="shared" si="18"/>
        <v>2.689777648492594</v>
      </c>
      <c r="J155" s="13">
        <f t="shared" si="18"/>
        <v>2.689777648492594</v>
      </c>
    </row>
    <row r="156" spans="1:10" ht="12.75">
      <c r="A156" s="5">
        <v>40360</v>
      </c>
      <c r="B156" s="13">
        <v>76.86751</v>
      </c>
      <c r="C156" s="13">
        <v>43.84092</v>
      </c>
      <c r="D156" s="13">
        <v>26.21786</v>
      </c>
      <c r="E156" s="13">
        <v>20.02958</v>
      </c>
      <c r="G156" s="13">
        <f t="shared" si="19"/>
        <v>2.689777648492594</v>
      </c>
      <c r="H156" s="13">
        <f t="shared" si="18"/>
        <v>2.689777648492594</v>
      </c>
      <c r="I156" s="13">
        <f t="shared" si="18"/>
        <v>2.689777648492594</v>
      </c>
      <c r="J156" s="13">
        <f t="shared" si="18"/>
        <v>2.689777648492594</v>
      </c>
    </row>
    <row r="157" spans="1:10" ht="12.75">
      <c r="A157" s="5">
        <v>40391</v>
      </c>
      <c r="B157" s="13">
        <v>127.6483</v>
      </c>
      <c r="C157" s="13">
        <v>60.59773</v>
      </c>
      <c r="D157" s="13">
        <v>31.14446</v>
      </c>
      <c r="E157" s="13">
        <v>26.04152</v>
      </c>
      <c r="G157" s="13">
        <f t="shared" si="19"/>
        <v>2.689777648492594</v>
      </c>
      <c r="H157" s="13">
        <f t="shared" si="18"/>
        <v>2.689777648492594</v>
      </c>
      <c r="I157" s="13">
        <f t="shared" si="18"/>
        <v>2.689777648492594</v>
      </c>
      <c r="J157" s="13">
        <f t="shared" si="18"/>
        <v>2.689777648492594</v>
      </c>
    </row>
    <row r="158" spans="1:10" ht="12.75">
      <c r="A158" s="5">
        <v>40422</v>
      </c>
      <c r="B158" s="13">
        <v>82.35619</v>
      </c>
      <c r="C158" s="13">
        <v>45.05671</v>
      </c>
      <c r="D158" s="13">
        <v>24.95457</v>
      </c>
      <c r="E158" s="13">
        <v>22.19951</v>
      </c>
      <c r="G158" s="13">
        <f t="shared" si="19"/>
        <v>2.689777648492594</v>
      </c>
      <c r="H158" s="13">
        <f t="shared" si="18"/>
        <v>2.689777648492594</v>
      </c>
      <c r="I158" s="13">
        <f t="shared" si="18"/>
        <v>2.689777648492594</v>
      </c>
      <c r="J158" s="13">
        <f t="shared" si="18"/>
        <v>2.689777648492594</v>
      </c>
    </row>
    <row r="159" spans="1:10" ht="12.75">
      <c r="A159" s="5">
        <v>40452</v>
      </c>
      <c r="B159" s="13">
        <v>56.11933</v>
      </c>
      <c r="C159" s="13">
        <v>39.09532</v>
      </c>
      <c r="D159" s="13">
        <v>23.20532</v>
      </c>
      <c r="E159" s="13">
        <v>21.04155</v>
      </c>
      <c r="G159" s="13">
        <f t="shared" si="19"/>
        <v>2.689777648492594</v>
      </c>
      <c r="H159" s="13">
        <f t="shared" si="18"/>
        <v>2.689777648492594</v>
      </c>
      <c r="I159" s="13">
        <f t="shared" si="18"/>
        <v>2.689777648492594</v>
      </c>
      <c r="J159" s="13">
        <f t="shared" si="18"/>
        <v>2.689777648492594</v>
      </c>
    </row>
    <row r="160" spans="1:10" ht="12.75">
      <c r="A160" s="5">
        <v>40483</v>
      </c>
      <c r="B160" s="13">
        <v>57.54713</v>
      </c>
      <c r="C160" s="13">
        <v>44.74144</v>
      </c>
      <c r="D160" s="13">
        <v>25.33294</v>
      </c>
      <c r="E160" s="13">
        <v>23.48686</v>
      </c>
      <c r="G160" s="13">
        <f t="shared" si="19"/>
        <v>2.689777648492594</v>
      </c>
      <c r="H160" s="13">
        <f t="shared" si="18"/>
        <v>2.689777648492594</v>
      </c>
      <c r="I160" s="13">
        <f t="shared" si="18"/>
        <v>2.689777648492594</v>
      </c>
      <c r="J160" s="13">
        <f t="shared" si="18"/>
        <v>2.689777648492594</v>
      </c>
    </row>
    <row r="161" spans="1:10" ht="12.75">
      <c r="A161" s="5">
        <v>40513</v>
      </c>
      <c r="B161" s="13">
        <v>51.62188</v>
      </c>
      <c r="C161" s="13">
        <v>44.10788</v>
      </c>
      <c r="D161" s="13">
        <v>25.41412</v>
      </c>
      <c r="E161" s="13">
        <v>22.03033</v>
      </c>
      <c r="G161" s="13">
        <f t="shared" si="19"/>
        <v>2.689777648492594</v>
      </c>
      <c r="H161" s="13">
        <f t="shared" si="18"/>
        <v>2.689777648492594</v>
      </c>
      <c r="I161" s="13">
        <f t="shared" si="18"/>
        <v>2.689777648492594</v>
      </c>
      <c r="J161" s="13">
        <f t="shared" si="18"/>
        <v>2.689777648492594</v>
      </c>
    </row>
    <row r="162" spans="1:10" ht="12.75">
      <c r="A162" s="5">
        <v>40544</v>
      </c>
      <c r="B162" s="13">
        <v>46.61515</v>
      </c>
      <c r="C162" s="13">
        <v>36.68082</v>
      </c>
      <c r="D162" s="13">
        <v>19.12095</v>
      </c>
      <c r="E162" s="13">
        <v>17.6776</v>
      </c>
      <c r="G162" s="13">
        <f>G161*(1+$C$3)</f>
        <v>2.757022089704909</v>
      </c>
      <c r="H162" s="13">
        <f t="shared" si="18"/>
        <v>2.757022089704909</v>
      </c>
      <c r="I162" s="13">
        <f t="shared" si="18"/>
        <v>2.757022089704909</v>
      </c>
      <c r="J162" s="13">
        <f t="shared" si="18"/>
        <v>2.757022089704909</v>
      </c>
    </row>
    <row r="163" spans="1:10" ht="12.75">
      <c r="A163" s="5">
        <v>40575</v>
      </c>
      <c r="B163" s="13">
        <v>41.31084</v>
      </c>
      <c r="C163" s="13">
        <v>31.68683</v>
      </c>
      <c r="D163" s="13">
        <v>17.81301</v>
      </c>
      <c r="E163" s="13">
        <v>16.53534</v>
      </c>
      <c r="G163" s="13">
        <f aca="true" t="shared" si="20" ref="G163:G173">G162</f>
        <v>2.757022089704909</v>
      </c>
      <c r="H163" s="13">
        <f t="shared" si="18"/>
        <v>2.757022089704909</v>
      </c>
      <c r="I163" s="13">
        <f t="shared" si="18"/>
        <v>2.757022089704909</v>
      </c>
      <c r="J163" s="13">
        <f t="shared" si="18"/>
        <v>2.757022089704909</v>
      </c>
    </row>
    <row r="164" spans="1:10" ht="12.75">
      <c r="A164" s="5">
        <v>40603</v>
      </c>
      <c r="B164" s="13">
        <v>45.01142</v>
      </c>
      <c r="C164" s="13">
        <v>35.04425</v>
      </c>
      <c r="D164" s="13">
        <v>20.36482</v>
      </c>
      <c r="E164" s="13">
        <v>18.21714</v>
      </c>
      <c r="G164" s="13">
        <f t="shared" si="20"/>
        <v>2.757022089704909</v>
      </c>
      <c r="H164" s="13">
        <f t="shared" si="18"/>
        <v>2.757022089704909</v>
      </c>
      <c r="I164" s="13">
        <f t="shared" si="18"/>
        <v>2.757022089704909</v>
      </c>
      <c r="J164" s="13">
        <f t="shared" si="18"/>
        <v>2.757022089704909</v>
      </c>
    </row>
    <row r="165" spans="1:10" ht="12.75">
      <c r="A165" s="5">
        <v>40634</v>
      </c>
      <c r="B165" s="13">
        <v>33.19675</v>
      </c>
      <c r="C165" s="13">
        <v>25.28141</v>
      </c>
      <c r="D165" s="13">
        <v>15.27741</v>
      </c>
      <c r="E165" s="13">
        <v>13.92157</v>
      </c>
      <c r="G165" s="13">
        <f t="shared" si="20"/>
        <v>2.757022089704909</v>
      </c>
      <c r="H165" s="13">
        <f t="shared" si="18"/>
        <v>2.757022089704909</v>
      </c>
      <c r="I165" s="13">
        <f t="shared" si="18"/>
        <v>2.757022089704909</v>
      </c>
      <c r="J165" s="13">
        <f t="shared" si="18"/>
        <v>2.757022089704909</v>
      </c>
    </row>
    <row r="166" spans="1:10" ht="12.75">
      <c r="A166" s="5">
        <v>40664</v>
      </c>
      <c r="B166" s="13">
        <v>31.34811</v>
      </c>
      <c r="C166" s="13">
        <v>21.36621</v>
      </c>
      <c r="D166" s="13">
        <v>11.876</v>
      </c>
      <c r="E166" s="13">
        <v>9.346008</v>
      </c>
      <c r="G166" s="13">
        <f t="shared" si="20"/>
        <v>2.757022089704909</v>
      </c>
      <c r="H166" s="13">
        <f aca="true" t="shared" si="21" ref="H166:J185">G166</f>
        <v>2.757022089704909</v>
      </c>
      <c r="I166" s="13">
        <f t="shared" si="21"/>
        <v>2.757022089704909</v>
      </c>
      <c r="J166" s="13">
        <f t="shared" si="21"/>
        <v>2.757022089704909</v>
      </c>
    </row>
    <row r="167" spans="1:10" ht="12.75">
      <c r="A167" s="5">
        <v>40695</v>
      </c>
      <c r="B167" s="13">
        <v>38.5188</v>
      </c>
      <c r="C167" s="13">
        <v>26.69331</v>
      </c>
      <c r="D167" s="13">
        <v>13.99574</v>
      </c>
      <c r="E167" s="13">
        <v>12.54652</v>
      </c>
      <c r="G167" s="13">
        <f t="shared" si="20"/>
        <v>2.757022089704909</v>
      </c>
      <c r="H167" s="13">
        <f t="shared" si="21"/>
        <v>2.757022089704909</v>
      </c>
      <c r="I167" s="13">
        <f t="shared" si="21"/>
        <v>2.757022089704909</v>
      </c>
      <c r="J167" s="13">
        <f t="shared" si="21"/>
        <v>2.757022089704909</v>
      </c>
    </row>
    <row r="168" spans="1:10" ht="12.75">
      <c r="A168" s="5">
        <v>40725</v>
      </c>
      <c r="B168" s="13">
        <v>69.30833</v>
      </c>
      <c r="C168" s="13">
        <v>44.94957</v>
      </c>
      <c r="D168" s="13">
        <v>27.01367</v>
      </c>
      <c r="E168" s="13">
        <v>20.3574</v>
      </c>
      <c r="G168" s="13">
        <f t="shared" si="20"/>
        <v>2.757022089704909</v>
      </c>
      <c r="H168" s="13">
        <f t="shared" si="21"/>
        <v>2.757022089704909</v>
      </c>
      <c r="I168" s="13">
        <f t="shared" si="21"/>
        <v>2.757022089704909</v>
      </c>
      <c r="J168" s="13">
        <f t="shared" si="21"/>
        <v>2.757022089704909</v>
      </c>
    </row>
    <row r="169" spans="1:10" ht="12.75">
      <c r="A169" s="5">
        <v>40756</v>
      </c>
      <c r="B169" s="13">
        <v>129.5382</v>
      </c>
      <c r="C169" s="13">
        <v>61.85595</v>
      </c>
      <c r="D169" s="13">
        <v>31.94675</v>
      </c>
      <c r="E169" s="13">
        <v>25.69215</v>
      </c>
      <c r="G169" s="13">
        <f t="shared" si="20"/>
        <v>2.757022089704909</v>
      </c>
      <c r="H169" s="13">
        <f t="shared" si="21"/>
        <v>2.757022089704909</v>
      </c>
      <c r="I169" s="13">
        <f t="shared" si="21"/>
        <v>2.757022089704909</v>
      </c>
      <c r="J169" s="13">
        <f t="shared" si="21"/>
        <v>2.757022089704909</v>
      </c>
    </row>
    <row r="170" spans="1:10" ht="12.75">
      <c r="A170" s="5">
        <v>40787</v>
      </c>
      <c r="B170" s="13">
        <v>76.33981</v>
      </c>
      <c r="C170" s="13">
        <v>46.27409</v>
      </c>
      <c r="D170" s="13">
        <v>25.07754</v>
      </c>
      <c r="E170" s="13">
        <v>22.69418</v>
      </c>
      <c r="G170" s="13">
        <f t="shared" si="20"/>
        <v>2.757022089704909</v>
      </c>
      <c r="H170" s="13">
        <f t="shared" si="21"/>
        <v>2.757022089704909</v>
      </c>
      <c r="I170" s="13">
        <f t="shared" si="21"/>
        <v>2.757022089704909</v>
      </c>
      <c r="J170" s="13">
        <f t="shared" si="21"/>
        <v>2.757022089704909</v>
      </c>
    </row>
    <row r="171" spans="1:10" ht="12.75">
      <c r="A171" s="5">
        <v>40817</v>
      </c>
      <c r="B171" s="13">
        <v>56.47755</v>
      </c>
      <c r="C171" s="13">
        <v>39.711</v>
      </c>
      <c r="D171" s="13">
        <v>23.74824</v>
      </c>
      <c r="E171" s="13">
        <v>21.71249</v>
      </c>
      <c r="G171" s="13">
        <f t="shared" si="20"/>
        <v>2.757022089704909</v>
      </c>
      <c r="H171" s="13">
        <f t="shared" si="21"/>
        <v>2.757022089704909</v>
      </c>
      <c r="I171" s="13">
        <f t="shared" si="21"/>
        <v>2.757022089704909</v>
      </c>
      <c r="J171" s="13">
        <f t="shared" si="21"/>
        <v>2.757022089704909</v>
      </c>
    </row>
    <row r="172" spans="1:10" ht="12.75">
      <c r="A172" s="5">
        <v>40848</v>
      </c>
      <c r="B172" s="13">
        <v>58.62196</v>
      </c>
      <c r="C172" s="13">
        <v>44.82932</v>
      </c>
      <c r="D172" s="13">
        <v>26.04815</v>
      </c>
      <c r="E172" s="13">
        <v>23.72281</v>
      </c>
      <c r="G172" s="13">
        <f t="shared" si="20"/>
        <v>2.757022089704909</v>
      </c>
      <c r="H172" s="13">
        <f t="shared" si="21"/>
        <v>2.757022089704909</v>
      </c>
      <c r="I172" s="13">
        <f t="shared" si="21"/>
        <v>2.757022089704909</v>
      </c>
      <c r="J172" s="13">
        <f t="shared" si="21"/>
        <v>2.757022089704909</v>
      </c>
    </row>
    <row r="173" spans="1:10" ht="12.75">
      <c r="A173" s="5">
        <v>40878</v>
      </c>
      <c r="B173" s="13">
        <v>53.94274</v>
      </c>
      <c r="C173" s="13">
        <v>44.63227</v>
      </c>
      <c r="D173" s="13">
        <v>26.48048</v>
      </c>
      <c r="E173" s="13">
        <v>22.26618</v>
      </c>
      <c r="G173" s="13">
        <f t="shared" si="20"/>
        <v>2.757022089704909</v>
      </c>
      <c r="H173" s="13">
        <f t="shared" si="21"/>
        <v>2.757022089704909</v>
      </c>
      <c r="I173" s="13">
        <f t="shared" si="21"/>
        <v>2.757022089704909</v>
      </c>
      <c r="J173" s="13">
        <f t="shared" si="21"/>
        <v>2.757022089704909</v>
      </c>
    </row>
    <row r="174" spans="1:10" ht="12.75">
      <c r="A174" s="5">
        <v>40909</v>
      </c>
      <c r="B174" s="13">
        <v>48.32298</v>
      </c>
      <c r="C174" s="13">
        <v>39.20592</v>
      </c>
      <c r="D174" s="13">
        <v>20.07839</v>
      </c>
      <c r="E174" s="13">
        <v>19.14749</v>
      </c>
      <c r="G174" s="13">
        <f>G173*(1+$C$3)</f>
        <v>2.8259476419475313</v>
      </c>
      <c r="H174" s="13">
        <f t="shared" si="21"/>
        <v>2.8259476419475313</v>
      </c>
      <c r="I174" s="13">
        <f t="shared" si="21"/>
        <v>2.8259476419475313</v>
      </c>
      <c r="J174" s="13">
        <f t="shared" si="21"/>
        <v>2.8259476419475313</v>
      </c>
    </row>
    <row r="175" spans="1:10" ht="12.75">
      <c r="A175" s="5">
        <v>40940</v>
      </c>
      <c r="B175" s="13">
        <v>42.35312</v>
      </c>
      <c r="C175" s="13">
        <v>34.05775</v>
      </c>
      <c r="D175" s="13">
        <v>18.32395</v>
      </c>
      <c r="E175" s="13">
        <v>15.14871</v>
      </c>
      <c r="G175" s="13">
        <f aca="true" t="shared" si="22" ref="G175:G185">G174</f>
        <v>2.8259476419475313</v>
      </c>
      <c r="H175" s="13">
        <f t="shared" si="21"/>
        <v>2.8259476419475313</v>
      </c>
      <c r="I175" s="13">
        <f t="shared" si="21"/>
        <v>2.8259476419475313</v>
      </c>
      <c r="J175" s="13">
        <f t="shared" si="21"/>
        <v>2.8259476419475313</v>
      </c>
    </row>
    <row r="176" spans="1:10" ht="12.75">
      <c r="A176" s="5">
        <v>40969</v>
      </c>
      <c r="B176" s="13">
        <v>46.99592</v>
      </c>
      <c r="C176" s="13">
        <v>36.44642</v>
      </c>
      <c r="D176" s="13">
        <v>21.06944</v>
      </c>
      <c r="E176" s="13">
        <v>18.80997</v>
      </c>
      <c r="G176" s="13">
        <f t="shared" si="22"/>
        <v>2.8259476419475313</v>
      </c>
      <c r="H176" s="13">
        <f t="shared" si="21"/>
        <v>2.8259476419475313</v>
      </c>
      <c r="I176" s="13">
        <f t="shared" si="21"/>
        <v>2.8259476419475313</v>
      </c>
      <c r="J176" s="13">
        <f t="shared" si="21"/>
        <v>2.8259476419475313</v>
      </c>
    </row>
    <row r="177" spans="1:10" ht="12.75">
      <c r="A177" s="5">
        <v>41000</v>
      </c>
      <c r="B177" s="13">
        <v>35.34256</v>
      </c>
      <c r="C177" s="13">
        <v>26.37057</v>
      </c>
      <c r="D177" s="13">
        <v>15.4774</v>
      </c>
      <c r="E177" s="13">
        <v>15.42046</v>
      </c>
      <c r="G177" s="13">
        <f t="shared" si="22"/>
        <v>2.8259476419475313</v>
      </c>
      <c r="H177" s="13">
        <f t="shared" si="21"/>
        <v>2.8259476419475313</v>
      </c>
      <c r="I177" s="13">
        <f t="shared" si="21"/>
        <v>2.8259476419475313</v>
      </c>
      <c r="J177" s="13">
        <f t="shared" si="21"/>
        <v>2.8259476419475313</v>
      </c>
    </row>
    <row r="178" spans="1:10" ht="12.75">
      <c r="A178" s="5">
        <v>41030</v>
      </c>
      <c r="B178" s="13">
        <v>34.55806</v>
      </c>
      <c r="C178" s="13">
        <v>21.29892</v>
      </c>
      <c r="D178" s="13">
        <v>11.24027</v>
      </c>
      <c r="E178" s="13">
        <v>8.892942</v>
      </c>
      <c r="G178" s="13">
        <f t="shared" si="22"/>
        <v>2.8259476419475313</v>
      </c>
      <c r="H178" s="13">
        <f t="shared" si="21"/>
        <v>2.8259476419475313</v>
      </c>
      <c r="I178" s="13">
        <f t="shared" si="21"/>
        <v>2.8259476419475313</v>
      </c>
      <c r="J178" s="13">
        <f t="shared" si="21"/>
        <v>2.8259476419475313</v>
      </c>
    </row>
    <row r="179" spans="1:10" ht="12.75">
      <c r="A179" s="5">
        <v>41061</v>
      </c>
      <c r="B179" s="13">
        <v>43.33784</v>
      </c>
      <c r="C179" s="13">
        <v>26.66584</v>
      </c>
      <c r="D179" s="13">
        <v>14.74404</v>
      </c>
      <c r="E179" s="13">
        <v>12.6518</v>
      </c>
      <c r="G179" s="13">
        <f t="shared" si="22"/>
        <v>2.8259476419475313</v>
      </c>
      <c r="H179" s="13">
        <f t="shared" si="21"/>
        <v>2.8259476419475313</v>
      </c>
      <c r="I179" s="13">
        <f t="shared" si="21"/>
        <v>2.8259476419475313</v>
      </c>
      <c r="J179" s="13">
        <f t="shared" si="21"/>
        <v>2.8259476419475313</v>
      </c>
    </row>
    <row r="180" spans="1:10" ht="12.75">
      <c r="A180" s="5">
        <v>41091</v>
      </c>
      <c r="B180" s="13">
        <v>71.5325</v>
      </c>
      <c r="C180" s="13">
        <v>44.84799</v>
      </c>
      <c r="D180" s="13">
        <v>28.30978</v>
      </c>
      <c r="E180" s="13">
        <v>21.04858</v>
      </c>
      <c r="G180" s="13">
        <f t="shared" si="22"/>
        <v>2.8259476419475313</v>
      </c>
      <c r="H180" s="13">
        <f t="shared" si="21"/>
        <v>2.8259476419475313</v>
      </c>
      <c r="I180" s="13">
        <f t="shared" si="21"/>
        <v>2.8259476419475313</v>
      </c>
      <c r="J180" s="13">
        <f t="shared" si="21"/>
        <v>2.8259476419475313</v>
      </c>
    </row>
    <row r="181" spans="1:10" ht="12.75">
      <c r="A181" s="5">
        <v>41122</v>
      </c>
      <c r="B181" s="13">
        <v>143.5995</v>
      </c>
      <c r="C181" s="13">
        <v>62.39079</v>
      </c>
      <c r="D181" s="13">
        <v>32.3033</v>
      </c>
      <c r="E181" s="13">
        <v>27.41561</v>
      </c>
      <c r="G181" s="13">
        <f t="shared" si="22"/>
        <v>2.8259476419475313</v>
      </c>
      <c r="H181" s="13">
        <f t="shared" si="21"/>
        <v>2.8259476419475313</v>
      </c>
      <c r="I181" s="13">
        <f t="shared" si="21"/>
        <v>2.8259476419475313</v>
      </c>
      <c r="J181" s="13">
        <f t="shared" si="21"/>
        <v>2.8259476419475313</v>
      </c>
    </row>
    <row r="182" spans="1:10" ht="12.75">
      <c r="A182" s="5">
        <v>41153</v>
      </c>
      <c r="B182" s="13">
        <v>69.35472</v>
      </c>
      <c r="C182" s="13">
        <v>46.14264</v>
      </c>
      <c r="D182" s="13">
        <v>25.9332</v>
      </c>
      <c r="E182" s="13">
        <v>23.32113</v>
      </c>
      <c r="G182" s="13">
        <f t="shared" si="22"/>
        <v>2.8259476419475313</v>
      </c>
      <c r="H182" s="13">
        <f t="shared" si="21"/>
        <v>2.8259476419475313</v>
      </c>
      <c r="I182" s="13">
        <f t="shared" si="21"/>
        <v>2.8259476419475313</v>
      </c>
      <c r="J182" s="13">
        <f t="shared" si="21"/>
        <v>2.8259476419475313</v>
      </c>
    </row>
    <row r="183" spans="1:10" ht="12.75">
      <c r="A183" s="5">
        <v>41183</v>
      </c>
      <c r="B183" s="13">
        <v>57.1165</v>
      </c>
      <c r="C183" s="13">
        <v>40.77674</v>
      </c>
      <c r="D183" s="13">
        <v>24.59521</v>
      </c>
      <c r="E183" s="13">
        <v>21.79745</v>
      </c>
      <c r="G183" s="13">
        <f t="shared" si="22"/>
        <v>2.8259476419475313</v>
      </c>
      <c r="H183" s="13">
        <f t="shared" si="21"/>
        <v>2.8259476419475313</v>
      </c>
      <c r="I183" s="13">
        <f t="shared" si="21"/>
        <v>2.8259476419475313</v>
      </c>
      <c r="J183" s="13">
        <f t="shared" si="21"/>
        <v>2.8259476419475313</v>
      </c>
    </row>
    <row r="184" spans="1:10" ht="12.75">
      <c r="A184" s="5">
        <v>41214</v>
      </c>
      <c r="B184" s="13">
        <v>59.26295</v>
      </c>
      <c r="C184" s="13">
        <v>46.18654</v>
      </c>
      <c r="D184" s="13">
        <v>26.08624</v>
      </c>
      <c r="E184" s="13">
        <v>23.95478</v>
      </c>
      <c r="G184" s="13">
        <f t="shared" si="22"/>
        <v>2.8259476419475313</v>
      </c>
      <c r="H184" s="13">
        <f t="shared" si="21"/>
        <v>2.8259476419475313</v>
      </c>
      <c r="I184" s="13">
        <f t="shared" si="21"/>
        <v>2.8259476419475313</v>
      </c>
      <c r="J184" s="13">
        <f t="shared" si="21"/>
        <v>2.8259476419475313</v>
      </c>
    </row>
    <row r="185" spans="1:10" ht="12.75">
      <c r="A185" s="5">
        <v>41244</v>
      </c>
      <c r="B185" s="13">
        <v>56.50467</v>
      </c>
      <c r="C185" s="13">
        <v>45.88477</v>
      </c>
      <c r="D185" s="13">
        <v>27.00699</v>
      </c>
      <c r="E185" s="13">
        <v>23.31247</v>
      </c>
      <c r="G185" s="13">
        <f t="shared" si="22"/>
        <v>2.8259476419475313</v>
      </c>
      <c r="H185" s="13">
        <f t="shared" si="21"/>
        <v>2.8259476419475313</v>
      </c>
      <c r="I185" s="13">
        <f t="shared" si="21"/>
        <v>2.8259476419475313</v>
      </c>
      <c r="J185" s="13">
        <f t="shared" si="21"/>
        <v>2.8259476419475313</v>
      </c>
    </row>
    <row r="186" spans="1:10" ht="12.75">
      <c r="A186" s="5">
        <v>41275</v>
      </c>
      <c r="B186" s="13">
        <v>50.68985</v>
      </c>
      <c r="C186" s="13">
        <v>40.85631</v>
      </c>
      <c r="D186" s="13">
        <v>20.70915</v>
      </c>
      <c r="E186" s="13">
        <v>18.79214</v>
      </c>
      <c r="G186" s="13">
        <f>G185*(1+$C$3)</f>
        <v>2.896596332996219</v>
      </c>
      <c r="H186" s="13">
        <f aca="true" t="shared" si="23" ref="H186:J205">G186</f>
        <v>2.896596332996219</v>
      </c>
      <c r="I186" s="13">
        <f t="shared" si="23"/>
        <v>2.896596332996219</v>
      </c>
      <c r="J186" s="13">
        <f t="shared" si="23"/>
        <v>2.896596332996219</v>
      </c>
    </row>
    <row r="187" spans="1:10" ht="12.75">
      <c r="A187" s="5">
        <v>41306</v>
      </c>
      <c r="B187" s="13">
        <v>44.7304</v>
      </c>
      <c r="C187" s="13">
        <v>35.78434</v>
      </c>
      <c r="D187" s="13">
        <v>18.66224</v>
      </c>
      <c r="E187" s="13">
        <v>17.654</v>
      </c>
      <c r="G187" s="13">
        <f aca="true" t="shared" si="24" ref="G187:G197">G186</f>
        <v>2.896596332996219</v>
      </c>
      <c r="H187" s="13">
        <f t="shared" si="23"/>
        <v>2.896596332996219</v>
      </c>
      <c r="I187" s="13">
        <f t="shared" si="23"/>
        <v>2.896596332996219</v>
      </c>
      <c r="J187" s="13">
        <f t="shared" si="23"/>
        <v>2.896596332996219</v>
      </c>
    </row>
    <row r="188" spans="1:10" ht="12.75">
      <c r="A188" s="5">
        <v>41334</v>
      </c>
      <c r="B188" s="13">
        <v>48.42694</v>
      </c>
      <c r="C188" s="13">
        <v>37.60133</v>
      </c>
      <c r="D188" s="13">
        <v>20.9888</v>
      </c>
      <c r="E188" s="13">
        <v>18.93889</v>
      </c>
      <c r="G188" s="13">
        <f t="shared" si="24"/>
        <v>2.896596332996219</v>
      </c>
      <c r="H188" s="13">
        <f t="shared" si="23"/>
        <v>2.896596332996219</v>
      </c>
      <c r="I188" s="13">
        <f t="shared" si="23"/>
        <v>2.896596332996219</v>
      </c>
      <c r="J188" s="13">
        <f t="shared" si="23"/>
        <v>2.896596332996219</v>
      </c>
    </row>
    <row r="189" spans="1:10" ht="12.75">
      <c r="A189" s="5">
        <v>41365</v>
      </c>
      <c r="B189" s="13">
        <v>37.64076</v>
      </c>
      <c r="C189" s="13">
        <v>27.0399</v>
      </c>
      <c r="D189" s="13">
        <v>16.64667</v>
      </c>
      <c r="E189" s="13">
        <v>16.14541</v>
      </c>
      <c r="G189" s="13">
        <f t="shared" si="24"/>
        <v>2.896596332996219</v>
      </c>
      <c r="H189" s="13">
        <f t="shared" si="23"/>
        <v>2.896596332996219</v>
      </c>
      <c r="I189" s="13">
        <f t="shared" si="23"/>
        <v>2.896596332996219</v>
      </c>
      <c r="J189" s="13">
        <f t="shared" si="23"/>
        <v>2.896596332996219</v>
      </c>
    </row>
    <row r="190" spans="1:10" ht="12.75">
      <c r="A190" s="5">
        <v>41395</v>
      </c>
      <c r="B190" s="13">
        <v>35.61888</v>
      </c>
      <c r="C190" s="13">
        <v>23.08923</v>
      </c>
      <c r="D190" s="13">
        <v>12.23412</v>
      </c>
      <c r="E190" s="13">
        <v>9.612036</v>
      </c>
      <c r="G190" s="13">
        <f t="shared" si="24"/>
        <v>2.896596332996219</v>
      </c>
      <c r="H190" s="13">
        <f t="shared" si="23"/>
        <v>2.896596332996219</v>
      </c>
      <c r="I190" s="13">
        <f t="shared" si="23"/>
        <v>2.896596332996219</v>
      </c>
      <c r="J190" s="13">
        <f t="shared" si="23"/>
        <v>2.896596332996219</v>
      </c>
    </row>
    <row r="191" spans="1:10" ht="12.75">
      <c r="A191" s="5">
        <v>41426</v>
      </c>
      <c r="B191" s="13">
        <v>42.15013</v>
      </c>
      <c r="C191" s="13">
        <v>29.16368</v>
      </c>
      <c r="D191" s="13">
        <v>14.83833</v>
      </c>
      <c r="E191" s="13">
        <v>12.95603</v>
      </c>
      <c r="G191" s="13">
        <f t="shared" si="24"/>
        <v>2.896596332996219</v>
      </c>
      <c r="H191" s="13">
        <f t="shared" si="23"/>
        <v>2.896596332996219</v>
      </c>
      <c r="I191" s="13">
        <f t="shared" si="23"/>
        <v>2.896596332996219</v>
      </c>
      <c r="J191" s="13">
        <f t="shared" si="23"/>
        <v>2.896596332996219</v>
      </c>
    </row>
    <row r="192" spans="1:10" ht="12.75">
      <c r="A192" s="5">
        <v>41456</v>
      </c>
      <c r="B192" s="13">
        <v>76.15235</v>
      </c>
      <c r="C192" s="13">
        <v>45.89795</v>
      </c>
      <c r="D192" s="13">
        <v>28.37353</v>
      </c>
      <c r="E192" s="13">
        <v>23.40276</v>
      </c>
      <c r="G192" s="13">
        <f t="shared" si="24"/>
        <v>2.896596332996219</v>
      </c>
      <c r="H192" s="13">
        <f t="shared" si="23"/>
        <v>2.896596332996219</v>
      </c>
      <c r="I192" s="13">
        <f t="shared" si="23"/>
        <v>2.896596332996219</v>
      </c>
      <c r="J192" s="13">
        <f t="shared" si="23"/>
        <v>2.896596332996219</v>
      </c>
    </row>
    <row r="193" spans="1:10" ht="12.75">
      <c r="A193" s="5">
        <v>41487</v>
      </c>
      <c r="B193" s="13">
        <v>139.6257</v>
      </c>
      <c r="C193" s="13">
        <v>62.61985</v>
      </c>
      <c r="D193" s="13">
        <v>32.76237</v>
      </c>
      <c r="E193" s="13">
        <v>28.09009</v>
      </c>
      <c r="G193" s="13">
        <f t="shared" si="24"/>
        <v>2.896596332996219</v>
      </c>
      <c r="H193" s="13">
        <f t="shared" si="23"/>
        <v>2.896596332996219</v>
      </c>
      <c r="I193" s="13">
        <f t="shared" si="23"/>
        <v>2.896596332996219</v>
      </c>
      <c r="J193" s="13">
        <f t="shared" si="23"/>
        <v>2.896596332996219</v>
      </c>
    </row>
    <row r="194" spans="1:10" ht="12.75">
      <c r="A194" s="5">
        <v>41518</v>
      </c>
      <c r="B194" s="13">
        <v>85.93494</v>
      </c>
      <c r="C194" s="13">
        <v>46.27478</v>
      </c>
      <c r="D194" s="13">
        <v>26.55839</v>
      </c>
      <c r="E194" s="13">
        <v>24.88747</v>
      </c>
      <c r="G194" s="13">
        <f t="shared" si="24"/>
        <v>2.896596332996219</v>
      </c>
      <c r="H194" s="13">
        <f t="shared" si="23"/>
        <v>2.896596332996219</v>
      </c>
      <c r="I194" s="13">
        <f t="shared" si="23"/>
        <v>2.896596332996219</v>
      </c>
      <c r="J194" s="13">
        <f t="shared" si="23"/>
        <v>2.896596332996219</v>
      </c>
    </row>
    <row r="195" spans="1:10" ht="12.75">
      <c r="A195" s="5">
        <v>41548</v>
      </c>
      <c r="B195" s="13">
        <v>58.35367</v>
      </c>
      <c r="C195" s="13">
        <v>41.67919</v>
      </c>
      <c r="D195" s="13">
        <v>24.57332</v>
      </c>
      <c r="E195" s="13">
        <v>21.89147</v>
      </c>
      <c r="G195" s="13">
        <f t="shared" si="24"/>
        <v>2.896596332996219</v>
      </c>
      <c r="H195" s="13">
        <f t="shared" si="23"/>
        <v>2.896596332996219</v>
      </c>
      <c r="I195" s="13">
        <f t="shared" si="23"/>
        <v>2.896596332996219</v>
      </c>
      <c r="J195" s="13">
        <f t="shared" si="23"/>
        <v>2.896596332996219</v>
      </c>
    </row>
    <row r="196" spans="1:10" ht="12.75">
      <c r="A196" s="5">
        <v>41579</v>
      </c>
      <c r="B196" s="13">
        <v>60.27008</v>
      </c>
      <c r="C196" s="13">
        <v>46.77874</v>
      </c>
      <c r="D196" s="13">
        <v>27.84941</v>
      </c>
      <c r="E196" s="13">
        <v>23.92231</v>
      </c>
      <c r="G196" s="13">
        <f t="shared" si="24"/>
        <v>2.896596332996219</v>
      </c>
      <c r="H196" s="13">
        <f t="shared" si="23"/>
        <v>2.896596332996219</v>
      </c>
      <c r="I196" s="13">
        <f t="shared" si="23"/>
        <v>2.896596332996219</v>
      </c>
      <c r="J196" s="13">
        <f t="shared" si="23"/>
        <v>2.896596332996219</v>
      </c>
    </row>
    <row r="197" spans="1:10" ht="12.75">
      <c r="A197" s="5">
        <v>41609</v>
      </c>
      <c r="B197" s="13">
        <v>58.23956</v>
      </c>
      <c r="C197" s="13">
        <v>47.58192</v>
      </c>
      <c r="D197" s="13">
        <v>27.7835</v>
      </c>
      <c r="E197" s="13">
        <v>22.20782</v>
      </c>
      <c r="G197" s="13">
        <f t="shared" si="24"/>
        <v>2.896596332996219</v>
      </c>
      <c r="H197" s="13">
        <f t="shared" si="23"/>
        <v>2.896596332996219</v>
      </c>
      <c r="I197" s="13">
        <f t="shared" si="23"/>
        <v>2.896596332996219</v>
      </c>
      <c r="J197" s="13">
        <f t="shared" si="23"/>
        <v>2.896596332996219</v>
      </c>
    </row>
    <row r="198" spans="1:10" ht="12.75">
      <c r="A198" s="5">
        <v>41640</v>
      </c>
      <c r="B198" s="13">
        <v>52.23495</v>
      </c>
      <c r="C198" s="13">
        <v>41.14547</v>
      </c>
      <c r="D198" s="13">
        <v>20.29013</v>
      </c>
      <c r="E198" s="13">
        <v>18.94673</v>
      </c>
      <c r="G198" s="13">
        <f>G197*(1+$C$3)</f>
        <v>2.9690112413211245</v>
      </c>
      <c r="H198" s="13">
        <f t="shared" si="23"/>
        <v>2.9690112413211245</v>
      </c>
      <c r="I198" s="13">
        <f t="shared" si="23"/>
        <v>2.9690112413211245</v>
      </c>
      <c r="J198" s="13">
        <f t="shared" si="23"/>
        <v>2.9690112413211245</v>
      </c>
    </row>
    <row r="199" spans="1:10" ht="12.75">
      <c r="A199" s="5">
        <v>41671</v>
      </c>
      <c r="B199" s="13">
        <v>45.15377</v>
      </c>
      <c r="C199" s="13">
        <v>36.01257</v>
      </c>
      <c r="D199" s="13">
        <v>18.78837</v>
      </c>
      <c r="E199" s="13">
        <v>17.34712</v>
      </c>
      <c r="G199" s="13">
        <f aca="true" t="shared" si="25" ref="G199:G209">G198</f>
        <v>2.9690112413211245</v>
      </c>
      <c r="H199" s="13">
        <f t="shared" si="23"/>
        <v>2.9690112413211245</v>
      </c>
      <c r="I199" s="13">
        <f t="shared" si="23"/>
        <v>2.9690112413211245</v>
      </c>
      <c r="J199" s="13">
        <f t="shared" si="23"/>
        <v>2.9690112413211245</v>
      </c>
    </row>
    <row r="200" spans="1:10" ht="12.75">
      <c r="A200" s="5">
        <v>41699</v>
      </c>
      <c r="B200" s="13">
        <v>48.46375</v>
      </c>
      <c r="C200" s="13">
        <v>38.19418</v>
      </c>
      <c r="D200" s="13">
        <v>20.63053</v>
      </c>
      <c r="E200" s="13">
        <v>19.24676</v>
      </c>
      <c r="G200" s="13">
        <f t="shared" si="25"/>
        <v>2.9690112413211245</v>
      </c>
      <c r="H200" s="13">
        <f t="shared" si="23"/>
        <v>2.9690112413211245</v>
      </c>
      <c r="I200" s="13">
        <f t="shared" si="23"/>
        <v>2.9690112413211245</v>
      </c>
      <c r="J200" s="13">
        <f t="shared" si="23"/>
        <v>2.9690112413211245</v>
      </c>
    </row>
    <row r="201" spans="1:10" ht="12.75">
      <c r="A201" s="5">
        <v>41730</v>
      </c>
      <c r="B201" s="13">
        <v>38.89591</v>
      </c>
      <c r="C201" s="13">
        <v>28.02825</v>
      </c>
      <c r="D201" s="13">
        <v>16.48518</v>
      </c>
      <c r="E201" s="13">
        <v>16.69499</v>
      </c>
      <c r="G201" s="13">
        <f t="shared" si="25"/>
        <v>2.9690112413211245</v>
      </c>
      <c r="H201" s="13">
        <f t="shared" si="23"/>
        <v>2.9690112413211245</v>
      </c>
      <c r="I201" s="13">
        <f t="shared" si="23"/>
        <v>2.9690112413211245</v>
      </c>
      <c r="J201" s="13">
        <f t="shared" si="23"/>
        <v>2.9690112413211245</v>
      </c>
    </row>
    <row r="202" spans="1:10" ht="12.75">
      <c r="A202" s="5">
        <v>41760</v>
      </c>
      <c r="B202" s="13">
        <v>34.39624</v>
      </c>
      <c r="C202" s="13">
        <v>22.40776</v>
      </c>
      <c r="D202" s="13">
        <v>11.72956</v>
      </c>
      <c r="E202" s="13">
        <v>8.823742</v>
      </c>
      <c r="G202" s="13">
        <f t="shared" si="25"/>
        <v>2.9690112413211245</v>
      </c>
      <c r="H202" s="13">
        <f t="shared" si="23"/>
        <v>2.9690112413211245</v>
      </c>
      <c r="I202" s="13">
        <f t="shared" si="23"/>
        <v>2.9690112413211245</v>
      </c>
      <c r="J202" s="13">
        <f t="shared" si="23"/>
        <v>2.9690112413211245</v>
      </c>
    </row>
    <row r="203" spans="1:10" ht="12.75">
      <c r="A203" s="5">
        <v>41791</v>
      </c>
      <c r="B203" s="13">
        <v>38.13982</v>
      </c>
      <c r="C203" s="13">
        <v>26.97621</v>
      </c>
      <c r="D203" s="13">
        <v>15.10683</v>
      </c>
      <c r="E203" s="13">
        <v>13.069</v>
      </c>
      <c r="G203" s="13">
        <f t="shared" si="25"/>
        <v>2.9690112413211245</v>
      </c>
      <c r="H203" s="13">
        <f t="shared" si="23"/>
        <v>2.9690112413211245</v>
      </c>
      <c r="I203" s="13">
        <f t="shared" si="23"/>
        <v>2.9690112413211245</v>
      </c>
      <c r="J203" s="13">
        <f t="shared" si="23"/>
        <v>2.9690112413211245</v>
      </c>
    </row>
    <row r="204" spans="1:10" ht="12.75">
      <c r="A204" s="5">
        <v>41821</v>
      </c>
      <c r="B204" s="13">
        <v>69.23743</v>
      </c>
      <c r="C204" s="13">
        <v>47.31537</v>
      </c>
      <c r="D204" s="13">
        <v>29.25603</v>
      </c>
      <c r="E204" s="13">
        <v>23.58615</v>
      </c>
      <c r="G204" s="13">
        <f t="shared" si="25"/>
        <v>2.9690112413211245</v>
      </c>
      <c r="H204" s="13">
        <f t="shared" si="23"/>
        <v>2.9690112413211245</v>
      </c>
      <c r="I204" s="13">
        <f t="shared" si="23"/>
        <v>2.9690112413211245</v>
      </c>
      <c r="J204" s="13">
        <f t="shared" si="23"/>
        <v>2.9690112413211245</v>
      </c>
    </row>
    <row r="205" spans="1:10" ht="12.75">
      <c r="A205" s="5">
        <v>41852</v>
      </c>
      <c r="B205" s="13">
        <v>126.6462</v>
      </c>
      <c r="C205" s="13">
        <v>64.33567</v>
      </c>
      <c r="D205" s="13">
        <v>32.98328</v>
      </c>
      <c r="E205" s="13">
        <v>29.17141</v>
      </c>
      <c r="G205" s="13">
        <f t="shared" si="25"/>
        <v>2.9690112413211245</v>
      </c>
      <c r="H205" s="13">
        <f t="shared" si="23"/>
        <v>2.9690112413211245</v>
      </c>
      <c r="I205" s="13">
        <f t="shared" si="23"/>
        <v>2.9690112413211245</v>
      </c>
      <c r="J205" s="13">
        <f t="shared" si="23"/>
        <v>2.9690112413211245</v>
      </c>
    </row>
    <row r="206" spans="1:10" ht="12.75">
      <c r="A206" s="5">
        <v>41883</v>
      </c>
      <c r="B206" s="13">
        <v>83.23936</v>
      </c>
      <c r="C206" s="13">
        <v>47.52212</v>
      </c>
      <c r="D206" s="13">
        <v>27.48544</v>
      </c>
      <c r="E206" s="13">
        <v>25.16021</v>
      </c>
      <c r="G206" s="13">
        <f t="shared" si="25"/>
        <v>2.9690112413211245</v>
      </c>
      <c r="H206" s="13">
        <f aca="true" t="shared" si="26" ref="H206:J225">G206</f>
        <v>2.9690112413211245</v>
      </c>
      <c r="I206" s="13">
        <f t="shared" si="26"/>
        <v>2.9690112413211245</v>
      </c>
      <c r="J206" s="13">
        <f t="shared" si="26"/>
        <v>2.9690112413211245</v>
      </c>
    </row>
    <row r="207" spans="1:10" ht="12.75">
      <c r="A207" s="5">
        <v>41913</v>
      </c>
      <c r="B207" s="13">
        <v>59.04764</v>
      </c>
      <c r="C207" s="13">
        <v>42.66817</v>
      </c>
      <c r="D207" s="13">
        <v>25.1387</v>
      </c>
      <c r="E207" s="13">
        <v>22.02878</v>
      </c>
      <c r="G207" s="13">
        <f t="shared" si="25"/>
        <v>2.9690112413211245</v>
      </c>
      <c r="H207" s="13">
        <f t="shared" si="26"/>
        <v>2.9690112413211245</v>
      </c>
      <c r="I207" s="13">
        <f t="shared" si="26"/>
        <v>2.9690112413211245</v>
      </c>
      <c r="J207" s="13">
        <f t="shared" si="26"/>
        <v>2.9690112413211245</v>
      </c>
    </row>
    <row r="208" spans="1:10" ht="12.75">
      <c r="A208" s="5">
        <v>41944</v>
      </c>
      <c r="B208" s="13">
        <v>60.32722</v>
      </c>
      <c r="C208" s="13">
        <v>47.02627</v>
      </c>
      <c r="D208" s="13">
        <v>27.5243</v>
      </c>
      <c r="E208" s="13">
        <v>23.49064</v>
      </c>
      <c r="G208" s="13">
        <f t="shared" si="25"/>
        <v>2.9690112413211245</v>
      </c>
      <c r="H208" s="13">
        <f t="shared" si="26"/>
        <v>2.9690112413211245</v>
      </c>
      <c r="I208" s="13">
        <f t="shared" si="26"/>
        <v>2.9690112413211245</v>
      </c>
      <c r="J208" s="13">
        <f t="shared" si="26"/>
        <v>2.9690112413211245</v>
      </c>
    </row>
    <row r="209" spans="1:10" ht="12.75">
      <c r="A209" s="5">
        <v>41974</v>
      </c>
      <c r="B209" s="13">
        <v>59.77351</v>
      </c>
      <c r="C209" s="13">
        <v>49.18294</v>
      </c>
      <c r="D209" s="13">
        <v>28.3906</v>
      </c>
      <c r="E209" s="13">
        <v>25.00138</v>
      </c>
      <c r="G209" s="13">
        <f t="shared" si="25"/>
        <v>2.9690112413211245</v>
      </c>
      <c r="H209" s="13">
        <f t="shared" si="26"/>
        <v>2.9690112413211245</v>
      </c>
      <c r="I209" s="13">
        <f t="shared" si="26"/>
        <v>2.9690112413211245</v>
      </c>
      <c r="J209" s="13">
        <f t="shared" si="26"/>
        <v>2.9690112413211245</v>
      </c>
    </row>
    <row r="210" spans="1:10" ht="12.75">
      <c r="A210" s="5">
        <v>42005</v>
      </c>
      <c r="B210" s="13">
        <v>53.58167</v>
      </c>
      <c r="C210" s="13">
        <v>43.07267</v>
      </c>
      <c r="D210" s="13">
        <v>22.06883</v>
      </c>
      <c r="E210" s="13">
        <v>19.8031</v>
      </c>
      <c r="G210" s="13">
        <f>G209*(1+$C$3)</f>
        <v>3.043236522354152</v>
      </c>
      <c r="H210" s="13">
        <f t="shared" si="26"/>
        <v>3.043236522354152</v>
      </c>
      <c r="I210" s="13">
        <f t="shared" si="26"/>
        <v>3.043236522354152</v>
      </c>
      <c r="J210" s="13">
        <f t="shared" si="26"/>
        <v>3.043236522354152</v>
      </c>
    </row>
    <row r="211" spans="1:10" ht="12.75">
      <c r="A211" s="5">
        <v>42036</v>
      </c>
      <c r="B211" s="13">
        <v>46.81105</v>
      </c>
      <c r="C211" s="13">
        <v>39.12128</v>
      </c>
      <c r="D211" s="13">
        <v>19.87489</v>
      </c>
      <c r="E211" s="13">
        <v>18.0797</v>
      </c>
      <c r="G211" s="13">
        <f aca="true" t="shared" si="27" ref="G211:G221">G210</f>
        <v>3.043236522354152</v>
      </c>
      <c r="H211" s="13">
        <f t="shared" si="26"/>
        <v>3.043236522354152</v>
      </c>
      <c r="I211" s="13">
        <f t="shared" si="26"/>
        <v>3.043236522354152</v>
      </c>
      <c r="J211" s="13">
        <f t="shared" si="26"/>
        <v>3.043236522354152</v>
      </c>
    </row>
    <row r="212" spans="1:10" ht="12.75">
      <c r="A212" s="5">
        <v>42064</v>
      </c>
      <c r="B212" s="13">
        <v>49.99293</v>
      </c>
      <c r="C212" s="13">
        <v>41.47245</v>
      </c>
      <c r="D212" s="13">
        <v>21.54761</v>
      </c>
      <c r="E212" s="13">
        <v>22.4959</v>
      </c>
      <c r="G212" s="13">
        <f t="shared" si="27"/>
        <v>3.043236522354152</v>
      </c>
      <c r="H212" s="13">
        <f t="shared" si="26"/>
        <v>3.043236522354152</v>
      </c>
      <c r="I212" s="13">
        <f t="shared" si="26"/>
        <v>3.043236522354152</v>
      </c>
      <c r="J212" s="13">
        <f t="shared" si="26"/>
        <v>3.043236522354152</v>
      </c>
    </row>
    <row r="213" spans="1:10" ht="12.75">
      <c r="A213" s="5">
        <v>42095</v>
      </c>
      <c r="B213" s="13">
        <v>40.33485</v>
      </c>
      <c r="C213" s="13">
        <v>29.02614</v>
      </c>
      <c r="D213" s="13">
        <v>17.04496</v>
      </c>
      <c r="E213" s="13">
        <v>16.36584</v>
      </c>
      <c r="G213" s="13">
        <f t="shared" si="27"/>
        <v>3.043236522354152</v>
      </c>
      <c r="H213" s="13">
        <f t="shared" si="26"/>
        <v>3.043236522354152</v>
      </c>
      <c r="I213" s="13">
        <f t="shared" si="26"/>
        <v>3.043236522354152</v>
      </c>
      <c r="J213" s="13">
        <f t="shared" si="26"/>
        <v>3.043236522354152</v>
      </c>
    </row>
    <row r="214" spans="1:10" ht="12.75">
      <c r="A214" s="5">
        <v>42125</v>
      </c>
      <c r="B214" s="13">
        <v>34.21851</v>
      </c>
      <c r="C214" s="13">
        <v>23.47276</v>
      </c>
      <c r="D214" s="13">
        <v>13.36095</v>
      </c>
      <c r="E214" s="13">
        <v>9.804473</v>
      </c>
      <c r="G214" s="13">
        <f t="shared" si="27"/>
        <v>3.043236522354152</v>
      </c>
      <c r="H214" s="13">
        <f t="shared" si="26"/>
        <v>3.043236522354152</v>
      </c>
      <c r="I214" s="13">
        <f t="shared" si="26"/>
        <v>3.043236522354152</v>
      </c>
      <c r="J214" s="13">
        <f t="shared" si="26"/>
        <v>3.043236522354152</v>
      </c>
    </row>
    <row r="215" spans="1:10" ht="12.75">
      <c r="A215" s="5">
        <v>42156</v>
      </c>
      <c r="B215" s="13">
        <v>39.56887</v>
      </c>
      <c r="C215" s="13">
        <v>26.25595</v>
      </c>
      <c r="D215" s="13">
        <v>16.2025</v>
      </c>
      <c r="E215" s="13">
        <v>13.58438</v>
      </c>
      <c r="G215" s="13">
        <f t="shared" si="27"/>
        <v>3.043236522354152</v>
      </c>
      <c r="H215" s="13">
        <f t="shared" si="26"/>
        <v>3.043236522354152</v>
      </c>
      <c r="I215" s="13">
        <f t="shared" si="26"/>
        <v>3.043236522354152</v>
      </c>
      <c r="J215" s="13">
        <f t="shared" si="26"/>
        <v>3.043236522354152</v>
      </c>
    </row>
    <row r="216" spans="1:10" ht="12.75">
      <c r="A216" s="5">
        <v>42186</v>
      </c>
      <c r="B216" s="13">
        <v>67.99829</v>
      </c>
      <c r="C216" s="13">
        <v>47.86025</v>
      </c>
      <c r="D216" s="13">
        <v>30.77312</v>
      </c>
      <c r="E216" s="13">
        <v>25.22213</v>
      </c>
      <c r="G216" s="13">
        <f t="shared" si="27"/>
        <v>3.043236522354152</v>
      </c>
      <c r="H216" s="13">
        <f t="shared" si="26"/>
        <v>3.043236522354152</v>
      </c>
      <c r="I216" s="13">
        <f t="shared" si="26"/>
        <v>3.043236522354152</v>
      </c>
      <c r="J216" s="13">
        <f t="shared" si="26"/>
        <v>3.043236522354152</v>
      </c>
    </row>
    <row r="217" spans="1:10" ht="12.75">
      <c r="A217" s="5">
        <v>42217</v>
      </c>
      <c r="B217" s="13">
        <v>129.784</v>
      </c>
      <c r="C217" s="13">
        <v>65.97919</v>
      </c>
      <c r="D217" s="13">
        <v>34.36865</v>
      </c>
      <c r="E217" s="13">
        <v>28.81875</v>
      </c>
      <c r="G217" s="13">
        <f t="shared" si="27"/>
        <v>3.043236522354152</v>
      </c>
      <c r="H217" s="13">
        <f t="shared" si="26"/>
        <v>3.043236522354152</v>
      </c>
      <c r="I217" s="13">
        <f t="shared" si="26"/>
        <v>3.043236522354152</v>
      </c>
      <c r="J217" s="13">
        <f t="shared" si="26"/>
        <v>3.043236522354152</v>
      </c>
    </row>
    <row r="218" spans="1:10" ht="12.75">
      <c r="A218" s="5">
        <v>42248</v>
      </c>
      <c r="B218" s="13">
        <v>72.96001</v>
      </c>
      <c r="C218" s="13">
        <v>49.66206</v>
      </c>
      <c r="D218" s="13">
        <v>28.30238</v>
      </c>
      <c r="E218" s="13">
        <v>25.64073</v>
      </c>
      <c r="G218" s="13">
        <f t="shared" si="27"/>
        <v>3.043236522354152</v>
      </c>
      <c r="H218" s="13">
        <f t="shared" si="26"/>
        <v>3.043236522354152</v>
      </c>
      <c r="I218" s="13">
        <f t="shared" si="26"/>
        <v>3.043236522354152</v>
      </c>
      <c r="J218" s="13">
        <f t="shared" si="26"/>
        <v>3.043236522354152</v>
      </c>
    </row>
    <row r="219" spans="1:10" ht="12.75">
      <c r="A219" s="5">
        <v>42278</v>
      </c>
      <c r="B219" s="13">
        <v>60.94818</v>
      </c>
      <c r="C219" s="13">
        <v>44.01503</v>
      </c>
      <c r="D219" s="13">
        <v>25.70761</v>
      </c>
      <c r="E219" s="13">
        <v>22.3186</v>
      </c>
      <c r="G219" s="13">
        <f t="shared" si="27"/>
        <v>3.043236522354152</v>
      </c>
      <c r="H219" s="13">
        <f t="shared" si="26"/>
        <v>3.043236522354152</v>
      </c>
      <c r="I219" s="13">
        <f t="shared" si="26"/>
        <v>3.043236522354152</v>
      </c>
      <c r="J219" s="13">
        <f t="shared" si="26"/>
        <v>3.043236522354152</v>
      </c>
    </row>
    <row r="220" spans="1:10" ht="12.75">
      <c r="A220" s="5">
        <v>42309</v>
      </c>
      <c r="B220" s="13">
        <v>63.79638</v>
      </c>
      <c r="C220" s="13">
        <v>48.77776</v>
      </c>
      <c r="D220" s="13">
        <v>28.65621</v>
      </c>
      <c r="E220" s="13">
        <v>24.64021</v>
      </c>
      <c r="G220" s="13">
        <f t="shared" si="27"/>
        <v>3.043236522354152</v>
      </c>
      <c r="H220" s="13">
        <f t="shared" si="26"/>
        <v>3.043236522354152</v>
      </c>
      <c r="I220" s="13">
        <f t="shared" si="26"/>
        <v>3.043236522354152</v>
      </c>
      <c r="J220" s="13">
        <f t="shared" si="26"/>
        <v>3.043236522354152</v>
      </c>
    </row>
    <row r="221" spans="1:10" ht="12.75">
      <c r="A221" s="5">
        <v>42339</v>
      </c>
      <c r="B221" s="13">
        <v>60.76838</v>
      </c>
      <c r="C221" s="13">
        <v>50.22607</v>
      </c>
      <c r="D221" s="13">
        <v>29.54581</v>
      </c>
      <c r="E221" s="13">
        <v>24.94961</v>
      </c>
      <c r="G221" s="13">
        <f t="shared" si="27"/>
        <v>3.043236522354152</v>
      </c>
      <c r="H221" s="13">
        <f t="shared" si="26"/>
        <v>3.043236522354152</v>
      </c>
      <c r="I221" s="13">
        <f t="shared" si="26"/>
        <v>3.043236522354152</v>
      </c>
      <c r="J221" s="13">
        <f t="shared" si="26"/>
        <v>3.043236522354152</v>
      </c>
    </row>
    <row r="222" spans="1:10" ht="12.75">
      <c r="A222" s="5">
        <v>42370</v>
      </c>
      <c r="B222" s="13">
        <v>54.63974</v>
      </c>
      <c r="C222" s="13">
        <v>43.8528</v>
      </c>
      <c r="D222" s="13">
        <v>21.39934</v>
      </c>
      <c r="E222" s="13">
        <v>19.14314</v>
      </c>
      <c r="G222" s="13">
        <f>G221*(1+$C$3)</f>
        <v>3.1193174354130058</v>
      </c>
      <c r="H222" s="13">
        <f t="shared" si="26"/>
        <v>3.1193174354130058</v>
      </c>
      <c r="I222" s="13">
        <f t="shared" si="26"/>
        <v>3.1193174354130058</v>
      </c>
      <c r="J222" s="13">
        <f t="shared" si="26"/>
        <v>3.1193174354130058</v>
      </c>
    </row>
    <row r="223" spans="1:10" ht="12.75">
      <c r="A223" s="5">
        <v>42401</v>
      </c>
      <c r="B223" s="13">
        <v>50.9124</v>
      </c>
      <c r="C223" s="13">
        <v>39.23861</v>
      </c>
      <c r="D223" s="13">
        <v>19.52195</v>
      </c>
      <c r="E223" s="13">
        <v>18.97725</v>
      </c>
      <c r="G223" s="13">
        <f aca="true" t="shared" si="28" ref="G223:G233">G222</f>
        <v>3.1193174354130058</v>
      </c>
      <c r="H223" s="13">
        <f t="shared" si="26"/>
        <v>3.1193174354130058</v>
      </c>
      <c r="I223" s="13">
        <f t="shared" si="26"/>
        <v>3.1193174354130058</v>
      </c>
      <c r="J223" s="13">
        <f t="shared" si="26"/>
        <v>3.1193174354130058</v>
      </c>
    </row>
    <row r="224" spans="1:10" ht="12.75">
      <c r="A224" s="5">
        <v>42430</v>
      </c>
      <c r="B224" s="13">
        <v>52.04235</v>
      </c>
      <c r="C224" s="13">
        <v>41.43534</v>
      </c>
      <c r="D224" s="13">
        <v>22.56743</v>
      </c>
      <c r="E224" s="13">
        <v>18.82634</v>
      </c>
      <c r="G224" s="13">
        <f t="shared" si="28"/>
        <v>3.1193174354130058</v>
      </c>
      <c r="H224" s="13">
        <f t="shared" si="26"/>
        <v>3.1193174354130058</v>
      </c>
      <c r="I224" s="13">
        <f t="shared" si="26"/>
        <v>3.1193174354130058</v>
      </c>
      <c r="J224" s="13">
        <f t="shared" si="26"/>
        <v>3.1193174354130058</v>
      </c>
    </row>
    <row r="225" spans="1:10" ht="12.75">
      <c r="A225" s="5">
        <v>42461</v>
      </c>
      <c r="B225" s="13">
        <v>41.91487</v>
      </c>
      <c r="C225" s="13">
        <v>29.58905</v>
      </c>
      <c r="D225" s="13">
        <v>16.50605</v>
      </c>
      <c r="E225" s="13">
        <v>16.67812</v>
      </c>
      <c r="G225" s="13">
        <f t="shared" si="28"/>
        <v>3.1193174354130058</v>
      </c>
      <c r="H225" s="13">
        <f t="shared" si="26"/>
        <v>3.1193174354130058</v>
      </c>
      <c r="I225" s="13">
        <f t="shared" si="26"/>
        <v>3.1193174354130058</v>
      </c>
      <c r="J225" s="13">
        <f t="shared" si="26"/>
        <v>3.1193174354130058</v>
      </c>
    </row>
    <row r="226" spans="1:10" ht="12.75">
      <c r="A226" s="5">
        <v>42491</v>
      </c>
      <c r="B226" s="13">
        <v>34.56876</v>
      </c>
      <c r="C226" s="13">
        <v>23.47528</v>
      </c>
      <c r="D226" s="13">
        <v>14.24459</v>
      </c>
      <c r="E226" s="13">
        <v>13.00112</v>
      </c>
      <c r="G226" s="13">
        <f t="shared" si="28"/>
        <v>3.1193174354130058</v>
      </c>
      <c r="H226" s="13">
        <f aca="true" t="shared" si="29" ref="H226:J245">G226</f>
        <v>3.1193174354130058</v>
      </c>
      <c r="I226" s="13">
        <f t="shared" si="29"/>
        <v>3.1193174354130058</v>
      </c>
      <c r="J226" s="13">
        <f t="shared" si="29"/>
        <v>3.1193174354130058</v>
      </c>
    </row>
    <row r="227" spans="1:10" ht="12.75">
      <c r="A227" s="5">
        <v>42522</v>
      </c>
      <c r="B227" s="13">
        <v>35.14792</v>
      </c>
      <c r="C227" s="13">
        <v>25.46012</v>
      </c>
      <c r="D227" s="13">
        <v>15.83513</v>
      </c>
      <c r="E227" s="13">
        <v>14.0197</v>
      </c>
      <c r="G227" s="13">
        <f t="shared" si="28"/>
        <v>3.1193174354130058</v>
      </c>
      <c r="H227" s="13">
        <f t="shared" si="29"/>
        <v>3.1193174354130058</v>
      </c>
      <c r="I227" s="13">
        <f t="shared" si="29"/>
        <v>3.1193174354130058</v>
      </c>
      <c r="J227" s="13">
        <f t="shared" si="29"/>
        <v>3.1193174354130058</v>
      </c>
    </row>
    <row r="228" spans="1:10" ht="12.75">
      <c r="A228" s="5">
        <v>42552</v>
      </c>
      <c r="B228" s="13">
        <v>68.45375</v>
      </c>
      <c r="C228" s="13">
        <v>48.57006</v>
      </c>
      <c r="D228" s="13">
        <v>30.73116</v>
      </c>
      <c r="E228" s="13">
        <v>25.53175</v>
      </c>
      <c r="G228" s="13">
        <f t="shared" si="28"/>
        <v>3.1193174354130058</v>
      </c>
      <c r="H228" s="13">
        <f t="shared" si="29"/>
        <v>3.1193174354130058</v>
      </c>
      <c r="I228" s="13">
        <f t="shared" si="29"/>
        <v>3.1193174354130058</v>
      </c>
      <c r="J228" s="13">
        <f t="shared" si="29"/>
        <v>3.1193174354130058</v>
      </c>
    </row>
    <row r="229" spans="1:10" ht="12.75">
      <c r="A229" s="5">
        <v>42583</v>
      </c>
      <c r="B229" s="13">
        <v>123.1309</v>
      </c>
      <c r="C229" s="13">
        <v>65.88682</v>
      </c>
      <c r="D229" s="13">
        <v>34.5479</v>
      </c>
      <c r="E229" s="13">
        <v>28.62906</v>
      </c>
      <c r="G229" s="13">
        <f t="shared" si="28"/>
        <v>3.1193174354130058</v>
      </c>
      <c r="H229" s="13">
        <f t="shared" si="29"/>
        <v>3.1193174354130058</v>
      </c>
      <c r="I229" s="13">
        <f t="shared" si="29"/>
        <v>3.1193174354130058</v>
      </c>
      <c r="J229" s="13">
        <f t="shared" si="29"/>
        <v>3.1193174354130058</v>
      </c>
    </row>
    <row r="230" spans="1:10" ht="12.75">
      <c r="A230" s="5">
        <v>42614</v>
      </c>
      <c r="B230" s="13">
        <v>73.99275</v>
      </c>
      <c r="C230" s="13">
        <v>49.98598</v>
      </c>
      <c r="D230" s="13">
        <v>27.85265</v>
      </c>
      <c r="E230" s="13">
        <v>26.57175</v>
      </c>
      <c r="G230" s="13">
        <f t="shared" si="28"/>
        <v>3.1193174354130058</v>
      </c>
      <c r="H230" s="13">
        <f t="shared" si="29"/>
        <v>3.1193174354130058</v>
      </c>
      <c r="I230" s="13">
        <f t="shared" si="29"/>
        <v>3.1193174354130058</v>
      </c>
      <c r="J230" s="13">
        <f t="shared" si="29"/>
        <v>3.1193174354130058</v>
      </c>
    </row>
    <row r="231" spans="1:10" ht="12.75">
      <c r="A231" s="5">
        <v>42644</v>
      </c>
      <c r="B231" s="13">
        <v>62.13046</v>
      </c>
      <c r="C231" s="13">
        <v>44.87445</v>
      </c>
      <c r="D231" s="13">
        <v>25.48634</v>
      </c>
      <c r="E231" s="13">
        <v>22.73701</v>
      </c>
      <c r="G231" s="13">
        <f t="shared" si="28"/>
        <v>3.1193174354130058</v>
      </c>
      <c r="H231" s="13">
        <f t="shared" si="29"/>
        <v>3.1193174354130058</v>
      </c>
      <c r="I231" s="13">
        <f t="shared" si="29"/>
        <v>3.1193174354130058</v>
      </c>
      <c r="J231" s="13">
        <f t="shared" si="29"/>
        <v>3.1193174354130058</v>
      </c>
    </row>
    <row r="232" spans="1:10" ht="12.75">
      <c r="A232" s="5">
        <v>42675</v>
      </c>
      <c r="B232" s="13">
        <v>62.65837</v>
      </c>
      <c r="C232" s="13">
        <v>49.5858</v>
      </c>
      <c r="D232" s="13">
        <v>27.08327</v>
      </c>
      <c r="E232" s="13">
        <v>24.60679</v>
      </c>
      <c r="G232" s="13">
        <f t="shared" si="28"/>
        <v>3.1193174354130058</v>
      </c>
      <c r="H232" s="13">
        <f t="shared" si="29"/>
        <v>3.1193174354130058</v>
      </c>
      <c r="I232" s="13">
        <f t="shared" si="29"/>
        <v>3.1193174354130058</v>
      </c>
      <c r="J232" s="13">
        <f t="shared" si="29"/>
        <v>3.1193174354130058</v>
      </c>
    </row>
    <row r="233" spans="1:10" ht="12.75">
      <c r="A233" s="5">
        <v>42705</v>
      </c>
      <c r="B233" s="13">
        <v>62.92968</v>
      </c>
      <c r="C233" s="13">
        <v>51.26052</v>
      </c>
      <c r="D233" s="13">
        <v>28.71155</v>
      </c>
      <c r="E233" s="13">
        <v>24.53427</v>
      </c>
      <c r="G233" s="13">
        <f t="shared" si="28"/>
        <v>3.1193174354130058</v>
      </c>
      <c r="H233" s="13">
        <f t="shared" si="29"/>
        <v>3.1193174354130058</v>
      </c>
      <c r="I233" s="13">
        <f t="shared" si="29"/>
        <v>3.1193174354130058</v>
      </c>
      <c r="J233" s="13">
        <f t="shared" si="29"/>
        <v>3.1193174354130058</v>
      </c>
    </row>
    <row r="234" spans="1:10" ht="12.75">
      <c r="A234" s="5">
        <v>42736</v>
      </c>
      <c r="B234" s="13">
        <v>55.64288</v>
      </c>
      <c r="C234" s="13">
        <v>44.43502</v>
      </c>
      <c r="D234" s="13">
        <v>23.05768</v>
      </c>
      <c r="E234" s="13">
        <v>20.8046</v>
      </c>
      <c r="G234" s="13">
        <f>G233*(1+$C$3)</f>
        <v>3.1973003712983306</v>
      </c>
      <c r="H234" s="13">
        <f t="shared" si="29"/>
        <v>3.1973003712983306</v>
      </c>
      <c r="I234" s="13">
        <f t="shared" si="29"/>
        <v>3.1973003712983306</v>
      </c>
      <c r="J234" s="13">
        <f t="shared" si="29"/>
        <v>3.1973003712983306</v>
      </c>
    </row>
    <row r="235" spans="1:10" ht="12.75">
      <c r="A235" s="5">
        <v>42767</v>
      </c>
      <c r="B235" s="13">
        <v>50.44004</v>
      </c>
      <c r="C235" s="13">
        <v>39.96928</v>
      </c>
      <c r="D235" s="13">
        <v>20.17888</v>
      </c>
      <c r="E235" s="13">
        <v>19.52962</v>
      </c>
      <c r="G235" s="13">
        <f aca="true" t="shared" si="30" ref="G235:G245">G234</f>
        <v>3.1973003712983306</v>
      </c>
      <c r="H235" s="13">
        <f t="shared" si="29"/>
        <v>3.1973003712983306</v>
      </c>
      <c r="I235" s="13">
        <f t="shared" si="29"/>
        <v>3.1973003712983306</v>
      </c>
      <c r="J235" s="13">
        <f t="shared" si="29"/>
        <v>3.1973003712983306</v>
      </c>
    </row>
    <row r="236" spans="1:10" ht="12.75">
      <c r="A236" s="5">
        <v>42795</v>
      </c>
      <c r="B236" s="13">
        <v>52.96328</v>
      </c>
      <c r="C236" s="13">
        <v>41.72568</v>
      </c>
      <c r="D236" s="13">
        <v>22.8799</v>
      </c>
      <c r="E236" s="13">
        <v>19.23851</v>
      </c>
      <c r="G236" s="13">
        <f t="shared" si="30"/>
        <v>3.1973003712983306</v>
      </c>
      <c r="H236" s="13">
        <f t="shared" si="29"/>
        <v>3.1973003712983306</v>
      </c>
      <c r="I236" s="13">
        <f t="shared" si="29"/>
        <v>3.1973003712983306</v>
      </c>
      <c r="J236" s="13">
        <f t="shared" si="29"/>
        <v>3.1973003712983306</v>
      </c>
    </row>
    <row r="237" spans="1:10" ht="12.75">
      <c r="A237" s="5">
        <v>42826</v>
      </c>
      <c r="B237" s="13">
        <v>42.2635</v>
      </c>
      <c r="C237" s="13">
        <v>29.52206</v>
      </c>
      <c r="D237" s="13">
        <v>17.60068</v>
      </c>
      <c r="E237" s="13">
        <v>14.37377</v>
      </c>
      <c r="G237" s="13">
        <f t="shared" si="30"/>
        <v>3.1973003712983306</v>
      </c>
      <c r="H237" s="13">
        <f t="shared" si="29"/>
        <v>3.1973003712983306</v>
      </c>
      <c r="I237" s="13">
        <f t="shared" si="29"/>
        <v>3.1973003712983306</v>
      </c>
      <c r="J237" s="13">
        <f t="shared" si="29"/>
        <v>3.1973003712983306</v>
      </c>
    </row>
    <row r="238" spans="1:10" ht="12.75">
      <c r="A238" s="5">
        <v>42856</v>
      </c>
      <c r="B238" s="13">
        <v>37.99698</v>
      </c>
      <c r="C238" s="13">
        <v>25.55627</v>
      </c>
      <c r="D238" s="13">
        <v>13.38573</v>
      </c>
      <c r="E238" s="13">
        <v>9.343978</v>
      </c>
      <c r="G238" s="13">
        <f t="shared" si="30"/>
        <v>3.1973003712983306</v>
      </c>
      <c r="H238" s="13">
        <f t="shared" si="29"/>
        <v>3.1973003712983306</v>
      </c>
      <c r="I238" s="13">
        <f t="shared" si="29"/>
        <v>3.1973003712983306</v>
      </c>
      <c r="J238" s="13">
        <f t="shared" si="29"/>
        <v>3.1973003712983306</v>
      </c>
    </row>
    <row r="239" spans="1:10" ht="12.75">
      <c r="A239" s="5">
        <v>42887</v>
      </c>
      <c r="B239" s="13">
        <v>40.64869</v>
      </c>
      <c r="C239" s="13">
        <v>29.51641</v>
      </c>
      <c r="D239" s="13">
        <v>16.66569</v>
      </c>
      <c r="E239" s="13">
        <v>14.31207</v>
      </c>
      <c r="G239" s="13">
        <f t="shared" si="30"/>
        <v>3.1973003712983306</v>
      </c>
      <c r="H239" s="13">
        <f t="shared" si="29"/>
        <v>3.1973003712983306</v>
      </c>
      <c r="I239" s="13">
        <f t="shared" si="29"/>
        <v>3.1973003712983306</v>
      </c>
      <c r="J239" s="13">
        <f t="shared" si="29"/>
        <v>3.1973003712983306</v>
      </c>
    </row>
    <row r="240" spans="1:10" ht="12.75">
      <c r="A240" s="5">
        <v>42917</v>
      </c>
      <c r="B240" s="13">
        <v>73.23799</v>
      </c>
      <c r="C240" s="13">
        <v>50.17579</v>
      </c>
      <c r="D240" s="13">
        <v>32.36933</v>
      </c>
      <c r="E240" s="13">
        <v>26.25279</v>
      </c>
      <c r="G240" s="13">
        <f t="shared" si="30"/>
        <v>3.1973003712983306</v>
      </c>
      <c r="H240" s="13">
        <f t="shared" si="29"/>
        <v>3.1973003712983306</v>
      </c>
      <c r="I240" s="13">
        <f t="shared" si="29"/>
        <v>3.1973003712983306</v>
      </c>
      <c r="J240" s="13">
        <f t="shared" si="29"/>
        <v>3.1973003712983306</v>
      </c>
    </row>
    <row r="241" spans="1:10" ht="12.75">
      <c r="A241" s="5">
        <v>42948</v>
      </c>
      <c r="B241" s="13">
        <v>133.1279</v>
      </c>
      <c r="C241" s="13">
        <v>67.74762</v>
      </c>
      <c r="D241" s="13">
        <v>35.86927</v>
      </c>
      <c r="E241" s="13">
        <v>29.86362</v>
      </c>
      <c r="G241" s="13">
        <f t="shared" si="30"/>
        <v>3.1973003712983306</v>
      </c>
      <c r="H241" s="13">
        <f t="shared" si="29"/>
        <v>3.1973003712983306</v>
      </c>
      <c r="I241" s="13">
        <f t="shared" si="29"/>
        <v>3.1973003712983306</v>
      </c>
      <c r="J241" s="13">
        <f t="shared" si="29"/>
        <v>3.1973003712983306</v>
      </c>
    </row>
    <row r="242" spans="1:10" ht="12.75">
      <c r="A242" s="5">
        <v>42979</v>
      </c>
      <c r="B242" s="13">
        <v>81.37165</v>
      </c>
      <c r="C242" s="13">
        <v>51.20413</v>
      </c>
      <c r="D242" s="13">
        <v>28.50519</v>
      </c>
      <c r="E242" s="13">
        <v>27.28047</v>
      </c>
      <c r="G242" s="13">
        <f t="shared" si="30"/>
        <v>3.1973003712983306</v>
      </c>
      <c r="H242" s="13">
        <f t="shared" si="29"/>
        <v>3.1973003712983306</v>
      </c>
      <c r="I242" s="13">
        <f t="shared" si="29"/>
        <v>3.1973003712983306</v>
      </c>
      <c r="J242" s="13">
        <f t="shared" si="29"/>
        <v>3.1973003712983306</v>
      </c>
    </row>
    <row r="243" spans="1:10" ht="12.75">
      <c r="A243" s="5">
        <v>43009</v>
      </c>
      <c r="B243" s="13">
        <v>62.5139</v>
      </c>
      <c r="C243" s="13">
        <v>45.38989</v>
      </c>
      <c r="D243" s="13">
        <v>25.06049</v>
      </c>
      <c r="E243" s="13">
        <v>23.00665</v>
      </c>
      <c r="G243" s="13">
        <f t="shared" si="30"/>
        <v>3.1973003712983306</v>
      </c>
      <c r="H243" s="13">
        <f t="shared" si="29"/>
        <v>3.1973003712983306</v>
      </c>
      <c r="I243" s="13">
        <f t="shared" si="29"/>
        <v>3.1973003712983306</v>
      </c>
      <c r="J243" s="13">
        <f t="shared" si="29"/>
        <v>3.1973003712983306</v>
      </c>
    </row>
    <row r="244" spans="1:10" ht="12.75">
      <c r="A244" s="5">
        <v>43040</v>
      </c>
      <c r="B244" s="13">
        <v>64.15392</v>
      </c>
      <c r="C244" s="13">
        <v>50.329</v>
      </c>
      <c r="D244" s="13">
        <v>28.09548</v>
      </c>
      <c r="E244" s="13">
        <v>25.43962</v>
      </c>
      <c r="G244" s="13">
        <f t="shared" si="30"/>
        <v>3.1973003712983306</v>
      </c>
      <c r="H244" s="13">
        <f t="shared" si="29"/>
        <v>3.1973003712983306</v>
      </c>
      <c r="I244" s="13">
        <f t="shared" si="29"/>
        <v>3.1973003712983306</v>
      </c>
      <c r="J244" s="13">
        <f t="shared" si="29"/>
        <v>3.1973003712983306</v>
      </c>
    </row>
    <row r="245" spans="1:10" ht="12.75">
      <c r="A245" s="5">
        <v>43070</v>
      </c>
      <c r="B245" s="13">
        <v>63.90562</v>
      </c>
      <c r="C245" s="13">
        <v>52.17397</v>
      </c>
      <c r="D245" s="13">
        <v>29.45403</v>
      </c>
      <c r="E245" s="13">
        <v>26.3734</v>
      </c>
      <c r="G245" s="13">
        <f t="shared" si="30"/>
        <v>3.1973003712983306</v>
      </c>
      <c r="H245" s="13">
        <f t="shared" si="29"/>
        <v>3.1973003712983306</v>
      </c>
      <c r="I245" s="13">
        <f t="shared" si="29"/>
        <v>3.1973003712983306</v>
      </c>
      <c r="J245" s="13">
        <f t="shared" si="29"/>
        <v>3.1973003712983306</v>
      </c>
    </row>
    <row r="246" ht="12.75">
      <c r="A246" s="5"/>
    </row>
    <row r="247" ht="12.75">
      <c r="A247" s="5"/>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sheetData>
  <mergeCells count="2">
    <mergeCell ref="G4:J4"/>
    <mergeCell ref="B4:E4"/>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E273"/>
  <sheetViews>
    <sheetView workbookViewId="0" topLeftCell="A1">
      <selection activeCell="B13" sqref="B13"/>
    </sheetView>
  </sheetViews>
  <sheetFormatPr defaultColWidth="9.140625" defaultRowHeight="12.75"/>
  <cols>
    <col min="1" max="1" width="11.421875" style="1" customWidth="1"/>
  </cols>
  <sheetData>
    <row r="1" ht="12.75">
      <c r="A1" s="1" t="s">
        <v>373</v>
      </c>
    </row>
    <row r="2" spans="1:3" ht="12.75">
      <c r="A2" s="2" t="s">
        <v>130</v>
      </c>
      <c r="B2" s="46"/>
      <c r="C2" s="46">
        <v>2000</v>
      </c>
    </row>
    <row r="3" spans="1:3" ht="12.75">
      <c r="A3" s="2" t="s">
        <v>27</v>
      </c>
      <c r="C3" s="12">
        <v>0.025</v>
      </c>
    </row>
    <row r="4" spans="2:5" ht="12.75">
      <c r="B4" s="66" t="s">
        <v>131</v>
      </c>
      <c r="C4" s="67"/>
      <c r="D4" s="67"/>
      <c r="E4" s="68"/>
    </row>
    <row r="5" spans="1:5" ht="12.75">
      <c r="A5" s="6" t="s">
        <v>22</v>
      </c>
      <c r="B5" s="7" t="s">
        <v>23</v>
      </c>
      <c r="C5" s="7" t="s">
        <v>24</v>
      </c>
      <c r="D5" s="7" t="s">
        <v>25</v>
      </c>
      <c r="E5" s="7" t="s">
        <v>26</v>
      </c>
    </row>
    <row r="6" spans="1:5" ht="12.75">
      <c r="A6" s="5">
        <v>36526</v>
      </c>
      <c r="B6" s="26">
        <v>39.19926071166992</v>
      </c>
      <c r="C6" s="26">
        <f aca="true" t="shared" si="0" ref="C6:C17">B6</f>
        <v>39.19926071166992</v>
      </c>
      <c r="D6" s="26">
        <v>32.84016799926758</v>
      </c>
      <c r="E6" s="26">
        <f aca="true" t="shared" si="1" ref="E6:E69">D6</f>
        <v>32.84016799926758</v>
      </c>
    </row>
    <row r="7" spans="1:5" ht="12.75">
      <c r="A7" s="5">
        <v>36557</v>
      </c>
      <c r="B7" s="26">
        <v>41.50433349609375</v>
      </c>
      <c r="C7" s="26">
        <f t="shared" si="0"/>
        <v>41.50433349609375</v>
      </c>
      <c r="D7" s="26">
        <v>39.8120231628418</v>
      </c>
      <c r="E7" s="26">
        <f t="shared" si="1"/>
        <v>39.8120231628418</v>
      </c>
    </row>
    <row r="8" spans="1:5" ht="12.75">
      <c r="A8" s="5">
        <v>36586</v>
      </c>
      <c r="B8" s="26">
        <v>48.762725830078125</v>
      </c>
      <c r="C8" s="26">
        <f t="shared" si="0"/>
        <v>48.762725830078125</v>
      </c>
      <c r="D8" s="26">
        <v>42.01750183105469</v>
      </c>
      <c r="E8" s="26">
        <f t="shared" si="1"/>
        <v>42.01750183105469</v>
      </c>
    </row>
    <row r="9" spans="1:5" ht="12.75">
      <c r="A9" s="5">
        <v>36617</v>
      </c>
      <c r="B9" s="26">
        <v>43.4359245300293</v>
      </c>
      <c r="C9" s="26">
        <f t="shared" si="0"/>
        <v>43.4359245300293</v>
      </c>
      <c r="D9" s="26">
        <v>39.68663024902344</v>
      </c>
      <c r="E9" s="26">
        <f t="shared" si="1"/>
        <v>39.68663024902344</v>
      </c>
    </row>
    <row r="10" spans="1:5" ht="12.75">
      <c r="A10" s="5">
        <v>36647</v>
      </c>
      <c r="B10" s="26">
        <v>44.588802337646484</v>
      </c>
      <c r="C10" s="26">
        <f t="shared" si="0"/>
        <v>44.588802337646484</v>
      </c>
      <c r="D10" s="26">
        <v>37.5460090637207</v>
      </c>
      <c r="E10" s="26">
        <f t="shared" si="1"/>
        <v>37.5460090637207</v>
      </c>
    </row>
    <row r="11" spans="1:5" ht="12.75">
      <c r="A11" s="5">
        <v>36678</v>
      </c>
      <c r="B11" s="26">
        <v>78.69776153564453</v>
      </c>
      <c r="C11" s="26">
        <f t="shared" si="0"/>
        <v>78.69776153564453</v>
      </c>
      <c r="D11" s="26">
        <v>38.29199981689453</v>
      </c>
      <c r="E11" s="26">
        <f t="shared" si="1"/>
        <v>38.29199981689453</v>
      </c>
    </row>
    <row r="12" spans="1:5" ht="12.75">
      <c r="A12" s="5">
        <v>36708</v>
      </c>
      <c r="B12" s="26">
        <v>105.74993896484375</v>
      </c>
      <c r="C12" s="26">
        <f t="shared" si="0"/>
        <v>105.74993896484375</v>
      </c>
      <c r="D12" s="26">
        <v>38.6776123046875</v>
      </c>
      <c r="E12" s="26">
        <f t="shared" si="1"/>
        <v>38.6776123046875</v>
      </c>
    </row>
    <row r="13" spans="1:5" ht="12.75">
      <c r="A13" s="5">
        <v>36739</v>
      </c>
      <c r="B13" s="26">
        <v>189.18524169921875</v>
      </c>
      <c r="C13" s="26">
        <f t="shared" si="0"/>
        <v>189.18524169921875</v>
      </c>
      <c r="D13" s="26">
        <v>39.75801086425781</v>
      </c>
      <c r="E13" s="26">
        <f t="shared" si="1"/>
        <v>39.75801086425781</v>
      </c>
    </row>
    <row r="14" spans="1:5" ht="12.75">
      <c r="A14" s="5">
        <v>36770</v>
      </c>
      <c r="B14" s="26">
        <v>121.04752349853516</v>
      </c>
      <c r="C14" s="26">
        <f t="shared" si="0"/>
        <v>121.04752349853516</v>
      </c>
      <c r="D14" s="26">
        <v>39.246307373046875</v>
      </c>
      <c r="E14" s="26">
        <f t="shared" si="1"/>
        <v>39.246307373046875</v>
      </c>
    </row>
    <row r="15" spans="1:5" ht="12.75">
      <c r="A15" s="5">
        <v>36800</v>
      </c>
      <c r="B15" s="26">
        <v>43.462799072265625</v>
      </c>
      <c r="C15" s="26">
        <f t="shared" si="0"/>
        <v>43.462799072265625</v>
      </c>
      <c r="D15" s="26">
        <v>36.83658981323242</v>
      </c>
      <c r="E15" s="26">
        <f t="shared" si="1"/>
        <v>36.83658981323242</v>
      </c>
    </row>
    <row r="16" spans="1:5" ht="12.75">
      <c r="A16" s="5">
        <v>36831</v>
      </c>
      <c r="B16" s="26">
        <v>43.685115814208984</v>
      </c>
      <c r="C16" s="26">
        <f t="shared" si="0"/>
        <v>43.685115814208984</v>
      </c>
      <c r="D16" s="26">
        <v>39.393287658691406</v>
      </c>
      <c r="E16" s="26">
        <f t="shared" si="1"/>
        <v>39.393287658691406</v>
      </c>
    </row>
    <row r="17" spans="1:5" ht="12.75">
      <c r="A17" s="5">
        <v>36861</v>
      </c>
      <c r="B17" s="26">
        <v>40.2335319519043</v>
      </c>
      <c r="C17" s="26">
        <f t="shared" si="0"/>
        <v>40.2335319519043</v>
      </c>
      <c r="D17" s="26">
        <v>36.4472770690918</v>
      </c>
      <c r="E17" s="26">
        <f t="shared" si="1"/>
        <v>36.4472770690918</v>
      </c>
    </row>
    <row r="18" spans="1:5" ht="12.75">
      <c r="A18" s="5">
        <v>36892</v>
      </c>
      <c r="B18" s="26">
        <f>C18</f>
        <v>51.97225803282203</v>
      </c>
      <c r="C18" s="48">
        <v>51.97225803282203</v>
      </c>
      <c r="D18" s="48">
        <v>43.56075379906631</v>
      </c>
      <c r="E18" s="26">
        <f t="shared" si="1"/>
        <v>43.56075379906631</v>
      </c>
    </row>
    <row r="19" spans="1:5" ht="12.75">
      <c r="A19" s="5">
        <v>36923</v>
      </c>
      <c r="B19" s="26">
        <f aca="true" t="shared" si="2" ref="B19:B82">C19</f>
        <v>47.04337887647676</v>
      </c>
      <c r="C19" s="48">
        <v>47.04337887647676</v>
      </c>
      <c r="D19" s="48">
        <v>41.99789279844703</v>
      </c>
      <c r="E19" s="26">
        <f t="shared" si="1"/>
        <v>41.99789279844703</v>
      </c>
    </row>
    <row r="20" spans="1:5" ht="12.75">
      <c r="A20" s="5">
        <v>36951</v>
      </c>
      <c r="B20" s="26">
        <f t="shared" si="2"/>
        <v>53.63801537490473</v>
      </c>
      <c r="C20" s="48">
        <v>53.63801537490473</v>
      </c>
      <c r="D20" s="48">
        <v>44.019094327600996</v>
      </c>
      <c r="E20" s="26">
        <f t="shared" si="1"/>
        <v>44.019094327600996</v>
      </c>
    </row>
    <row r="21" spans="1:5" ht="12.75">
      <c r="A21" s="5">
        <v>36982</v>
      </c>
      <c r="B21" s="26">
        <f t="shared" si="2"/>
        <v>47.592170529249245</v>
      </c>
      <c r="C21" s="48">
        <v>47.592170529249245</v>
      </c>
      <c r="D21" s="48">
        <v>41.4100684189215</v>
      </c>
      <c r="E21" s="26">
        <f t="shared" si="1"/>
        <v>41.4100684189215</v>
      </c>
    </row>
    <row r="22" spans="1:5" ht="12.75">
      <c r="A22" s="5">
        <v>37012</v>
      </c>
      <c r="B22" s="26">
        <f t="shared" si="2"/>
        <v>69.3921866068026</v>
      </c>
      <c r="C22" s="48">
        <v>69.3921866068026</v>
      </c>
      <c r="D22" s="48">
        <v>36.25630448504192</v>
      </c>
      <c r="E22" s="26">
        <f t="shared" si="1"/>
        <v>36.25630448504192</v>
      </c>
    </row>
    <row r="23" spans="1:5" ht="12.75">
      <c r="A23" s="5">
        <v>37043</v>
      </c>
      <c r="B23" s="26">
        <f t="shared" si="2"/>
        <v>47.347646573694746</v>
      </c>
      <c r="C23" s="48">
        <v>47.347646573694746</v>
      </c>
      <c r="D23" s="48">
        <v>35.54064866973133</v>
      </c>
      <c r="E23" s="26">
        <f t="shared" si="1"/>
        <v>35.54064866973133</v>
      </c>
    </row>
    <row r="24" spans="1:5" ht="12.75">
      <c r="A24" s="5">
        <v>37073</v>
      </c>
      <c r="B24" s="26">
        <f t="shared" si="2"/>
        <v>69.68563172875382</v>
      </c>
      <c r="C24" s="48">
        <v>69.68563172875382</v>
      </c>
      <c r="D24" s="48">
        <v>34.60792355421113</v>
      </c>
      <c r="E24" s="26">
        <f t="shared" si="1"/>
        <v>34.60792355421113</v>
      </c>
    </row>
    <row r="25" spans="1:5" ht="12.75">
      <c r="A25" s="5">
        <v>37104</v>
      </c>
      <c r="B25" s="26">
        <f t="shared" si="2"/>
        <v>125.27793326028964</v>
      </c>
      <c r="C25" s="48">
        <v>125.27793326028964</v>
      </c>
      <c r="D25" s="48">
        <v>36.19093359970465</v>
      </c>
      <c r="E25" s="26">
        <f t="shared" si="1"/>
        <v>36.19093359970465</v>
      </c>
    </row>
    <row r="26" spans="1:5" ht="12.75">
      <c r="A26" s="5">
        <v>37135</v>
      </c>
      <c r="B26" s="26">
        <f t="shared" si="2"/>
        <v>43.383714629382624</v>
      </c>
      <c r="C26" s="48">
        <v>43.383714629382624</v>
      </c>
      <c r="D26" s="48">
        <v>36.96292411990282</v>
      </c>
      <c r="E26" s="26">
        <f t="shared" si="1"/>
        <v>36.96292411990282</v>
      </c>
    </row>
    <row r="27" spans="1:5" ht="12.75">
      <c r="A27" s="5">
        <v>37165</v>
      </c>
      <c r="B27" s="26">
        <f t="shared" si="2"/>
        <v>44.831293617806786</v>
      </c>
      <c r="C27" s="48">
        <v>44.831293617806786</v>
      </c>
      <c r="D27" s="48">
        <v>39.394263290777445</v>
      </c>
      <c r="E27" s="26">
        <f t="shared" si="1"/>
        <v>39.394263290777445</v>
      </c>
    </row>
    <row r="28" spans="1:5" ht="12.75">
      <c r="A28" s="5">
        <v>37196</v>
      </c>
      <c r="B28" s="26">
        <f t="shared" si="2"/>
        <v>47.29157610637386</v>
      </c>
      <c r="C28" s="48">
        <v>47.29157610637386</v>
      </c>
      <c r="D28" s="48">
        <v>43.26494914729421</v>
      </c>
      <c r="E28" s="26">
        <f t="shared" si="1"/>
        <v>43.26494914729421</v>
      </c>
    </row>
    <row r="29" spans="1:5" ht="12.75">
      <c r="A29" s="5">
        <v>37226</v>
      </c>
      <c r="B29" s="26">
        <f t="shared" si="2"/>
        <v>47.15256109470275</v>
      </c>
      <c r="C29" s="48">
        <v>47.15256109470275</v>
      </c>
      <c r="D29" s="48">
        <v>42.754512879906635</v>
      </c>
      <c r="E29" s="26">
        <f t="shared" si="1"/>
        <v>42.754512879906635</v>
      </c>
    </row>
    <row r="30" spans="1:5" ht="12.75">
      <c r="A30" s="5">
        <v>37257</v>
      </c>
      <c r="B30" s="26">
        <f t="shared" si="2"/>
        <v>28.85130746672368</v>
      </c>
      <c r="C30" s="48">
        <v>28.85130746672368</v>
      </c>
      <c r="D30" s="48">
        <v>25.1605740194871</v>
      </c>
      <c r="E30" s="26">
        <f t="shared" si="1"/>
        <v>25.1605740194871</v>
      </c>
    </row>
    <row r="31" spans="1:5" ht="12.75">
      <c r="A31" s="5">
        <v>37288</v>
      </c>
      <c r="B31" s="26">
        <f t="shared" si="2"/>
        <v>29.146378498429137</v>
      </c>
      <c r="C31" s="48">
        <v>29.146378498429137</v>
      </c>
      <c r="D31" s="48">
        <v>24.41193480210812</v>
      </c>
      <c r="E31" s="26">
        <f t="shared" si="1"/>
        <v>24.41193480210812</v>
      </c>
    </row>
    <row r="32" spans="1:5" ht="12.75">
      <c r="A32" s="5">
        <v>37316</v>
      </c>
      <c r="B32" s="26">
        <f t="shared" si="2"/>
        <v>29.107199447059973</v>
      </c>
      <c r="C32" s="48">
        <v>29.107199447059973</v>
      </c>
      <c r="D32" s="48">
        <v>25.883766187932224</v>
      </c>
      <c r="E32" s="26">
        <f t="shared" si="1"/>
        <v>25.883766187932224</v>
      </c>
    </row>
    <row r="33" spans="1:5" ht="12.75">
      <c r="A33" s="5">
        <v>37347</v>
      </c>
      <c r="B33" s="26">
        <f t="shared" si="2"/>
        <v>26.992884992773092</v>
      </c>
      <c r="C33" s="48">
        <v>26.992884992773092</v>
      </c>
      <c r="D33" s="48">
        <v>24.121086488232454</v>
      </c>
      <c r="E33" s="26">
        <f t="shared" si="1"/>
        <v>24.121086488232454</v>
      </c>
    </row>
    <row r="34" spans="1:5" ht="12.75">
      <c r="A34" s="5">
        <v>37377</v>
      </c>
      <c r="B34" s="26">
        <f t="shared" si="2"/>
        <v>25.590245543598492</v>
      </c>
      <c r="C34" s="48">
        <v>25.590245543598492</v>
      </c>
      <c r="D34" s="48">
        <v>21.659321872908613</v>
      </c>
      <c r="E34" s="26">
        <f t="shared" si="1"/>
        <v>21.659321872908613</v>
      </c>
    </row>
    <row r="35" spans="1:5" ht="12.75">
      <c r="A35" s="5">
        <v>37408</v>
      </c>
      <c r="B35" s="26">
        <f t="shared" si="2"/>
        <v>25.463006668045438</v>
      </c>
      <c r="C35" s="48">
        <v>25.463006668045438</v>
      </c>
      <c r="D35" s="48">
        <v>21.3818134260206</v>
      </c>
      <c r="E35" s="26">
        <f t="shared" si="1"/>
        <v>21.3818134260206</v>
      </c>
    </row>
    <row r="36" spans="1:5" ht="12.75">
      <c r="A36" s="5">
        <v>37438</v>
      </c>
      <c r="B36" s="26">
        <f t="shared" si="2"/>
        <v>24.754314433953937</v>
      </c>
      <c r="C36" s="48">
        <v>24.754314433953937</v>
      </c>
      <c r="D36" s="48">
        <v>20.45591264732674</v>
      </c>
      <c r="E36" s="26">
        <f t="shared" si="1"/>
        <v>20.45591264732674</v>
      </c>
    </row>
    <row r="37" spans="1:5" ht="12.75">
      <c r="A37" s="5">
        <v>37469</v>
      </c>
      <c r="B37" s="26">
        <f t="shared" si="2"/>
        <v>26.30656081817464</v>
      </c>
      <c r="C37" s="48">
        <v>26.30656081817464</v>
      </c>
      <c r="D37" s="48">
        <v>21.863370279270153</v>
      </c>
      <c r="E37" s="26">
        <f t="shared" si="1"/>
        <v>21.863370279270153</v>
      </c>
    </row>
    <row r="38" spans="1:5" ht="12.75">
      <c r="A38" s="5">
        <v>37500</v>
      </c>
      <c r="B38" s="26">
        <f t="shared" si="2"/>
        <v>25.55510221954473</v>
      </c>
      <c r="C38" s="48">
        <v>25.55510221954473</v>
      </c>
      <c r="D38" s="48">
        <v>21.799593805770378</v>
      </c>
      <c r="E38" s="26">
        <f t="shared" si="1"/>
        <v>21.799593805770378</v>
      </c>
    </row>
    <row r="39" spans="1:5" ht="12.75">
      <c r="A39" s="5">
        <v>37530</v>
      </c>
      <c r="B39" s="26">
        <f t="shared" si="2"/>
        <v>25.744303942152182</v>
      </c>
      <c r="C39" s="48">
        <v>25.744303942152182</v>
      </c>
      <c r="D39" s="48">
        <v>22.16338839011842</v>
      </c>
      <c r="E39" s="26">
        <f t="shared" si="1"/>
        <v>22.16338839011842</v>
      </c>
    </row>
    <row r="40" spans="1:5" ht="12.75">
      <c r="A40" s="5">
        <v>37561</v>
      </c>
      <c r="B40" s="26">
        <f t="shared" si="2"/>
        <v>27.312836655543578</v>
      </c>
      <c r="C40" s="48">
        <v>27.312836655543578</v>
      </c>
      <c r="D40" s="48">
        <v>23.99787970911102</v>
      </c>
      <c r="E40" s="26">
        <f t="shared" si="1"/>
        <v>23.99787970911102</v>
      </c>
    </row>
    <row r="41" spans="1:5" ht="12.75">
      <c r="A41" s="5">
        <v>37591</v>
      </c>
      <c r="B41" s="26">
        <f t="shared" si="2"/>
        <v>28.418802037826257</v>
      </c>
      <c r="C41" s="48">
        <v>28.418802037826257</v>
      </c>
      <c r="D41" s="48">
        <v>24.60916985506674</v>
      </c>
      <c r="E41" s="26">
        <f t="shared" si="1"/>
        <v>24.60916985506674</v>
      </c>
    </row>
    <row r="42" spans="1:5" ht="12.75">
      <c r="A42" s="5">
        <v>37622</v>
      </c>
      <c r="B42" s="26">
        <f t="shared" si="2"/>
        <v>34.35904253148533</v>
      </c>
      <c r="C42" s="48">
        <v>34.35904253148533</v>
      </c>
      <c r="D42" s="48">
        <v>28.837056336466755</v>
      </c>
      <c r="E42" s="26">
        <f t="shared" si="1"/>
        <v>28.837056336466755</v>
      </c>
    </row>
    <row r="43" spans="1:5" ht="12.75">
      <c r="A43" s="5">
        <v>37653</v>
      </c>
      <c r="B43" s="26">
        <f t="shared" si="2"/>
        <v>32.41230080227725</v>
      </c>
      <c r="C43" s="48">
        <v>32.41230080227725</v>
      </c>
      <c r="D43" s="48">
        <v>27.906030432487924</v>
      </c>
      <c r="E43" s="26">
        <f t="shared" si="1"/>
        <v>27.906030432487924</v>
      </c>
    </row>
    <row r="44" spans="1:5" ht="12.75">
      <c r="A44" s="5">
        <v>37681</v>
      </c>
      <c r="B44" s="26">
        <f t="shared" si="2"/>
        <v>33.88017678301969</v>
      </c>
      <c r="C44" s="48">
        <v>33.88017678301969</v>
      </c>
      <c r="D44" s="48">
        <v>28.600400645530755</v>
      </c>
      <c r="E44" s="26">
        <f t="shared" si="1"/>
        <v>28.600400645530755</v>
      </c>
    </row>
    <row r="45" spans="1:5" ht="12.75">
      <c r="A45" s="5">
        <v>37712</v>
      </c>
      <c r="B45" s="26">
        <f t="shared" si="2"/>
        <v>30.77580303671958</v>
      </c>
      <c r="C45" s="48">
        <v>30.77580303671958</v>
      </c>
      <c r="D45" s="48">
        <v>26.037639632808762</v>
      </c>
      <c r="E45" s="26">
        <f t="shared" si="1"/>
        <v>26.037639632808762</v>
      </c>
    </row>
    <row r="46" spans="1:5" ht="12.75">
      <c r="A46" s="5">
        <v>37742</v>
      </c>
      <c r="B46" s="26">
        <f t="shared" si="2"/>
        <v>29.575829601327975</v>
      </c>
      <c r="C46" s="48">
        <v>29.575829601327975</v>
      </c>
      <c r="D46" s="48">
        <v>23.927307992348126</v>
      </c>
      <c r="E46" s="26">
        <f t="shared" si="1"/>
        <v>23.927307992348126</v>
      </c>
    </row>
    <row r="47" spans="1:5" ht="12.75">
      <c r="A47" s="5">
        <v>37773</v>
      </c>
      <c r="B47" s="26">
        <f t="shared" si="2"/>
        <v>29.470447184888318</v>
      </c>
      <c r="C47" s="48">
        <v>29.470447184888318</v>
      </c>
      <c r="D47" s="48">
        <v>23.921698719707166</v>
      </c>
      <c r="E47" s="26">
        <f t="shared" si="1"/>
        <v>23.921698719707166</v>
      </c>
    </row>
    <row r="48" spans="1:5" ht="12.75">
      <c r="A48" s="5">
        <v>37803</v>
      </c>
      <c r="B48" s="26">
        <f t="shared" si="2"/>
        <v>29.057245526694516</v>
      </c>
      <c r="C48" s="48">
        <v>29.057245526694516</v>
      </c>
      <c r="D48" s="48">
        <v>24.188926452024784</v>
      </c>
      <c r="E48" s="26">
        <f t="shared" si="1"/>
        <v>24.188926452024784</v>
      </c>
    </row>
    <row r="49" spans="1:5" ht="12.75">
      <c r="A49" s="5">
        <v>37834</v>
      </c>
      <c r="B49" s="26">
        <f t="shared" si="2"/>
        <v>30.992472926430263</v>
      </c>
      <c r="C49" s="48">
        <v>30.992472926430263</v>
      </c>
      <c r="D49" s="48">
        <v>25.444200904046845</v>
      </c>
      <c r="E49" s="26">
        <f t="shared" si="1"/>
        <v>25.444200904046845</v>
      </c>
    </row>
    <row r="50" spans="1:5" ht="12.75">
      <c r="A50" s="5">
        <v>37865</v>
      </c>
      <c r="B50" s="26">
        <f t="shared" si="2"/>
        <v>29.80776691451989</v>
      </c>
      <c r="C50" s="48">
        <v>29.80776691451989</v>
      </c>
      <c r="D50" s="48">
        <v>25.205899802853995</v>
      </c>
      <c r="E50" s="26">
        <f t="shared" si="1"/>
        <v>25.205899802853995</v>
      </c>
    </row>
    <row r="51" spans="1:5" ht="12.75">
      <c r="A51" s="5">
        <v>37895</v>
      </c>
      <c r="B51" s="26">
        <f t="shared" si="2"/>
        <v>29.36175446514397</v>
      </c>
      <c r="C51" s="48">
        <v>29.36175446514397</v>
      </c>
      <c r="D51" s="48">
        <v>26.04820639017408</v>
      </c>
      <c r="E51" s="26">
        <f t="shared" si="1"/>
        <v>26.04820639017408</v>
      </c>
    </row>
    <row r="52" spans="1:5" ht="12.75">
      <c r="A52" s="5">
        <v>37926</v>
      </c>
      <c r="B52" s="26">
        <f t="shared" si="2"/>
        <v>30.789862527159723</v>
      </c>
      <c r="C52" s="48">
        <v>30.789862527159723</v>
      </c>
      <c r="D52" s="48">
        <v>28.01835403600681</v>
      </c>
      <c r="E52" s="26">
        <f t="shared" si="1"/>
        <v>28.01835403600681</v>
      </c>
    </row>
    <row r="53" spans="1:5" ht="12.75">
      <c r="A53" s="5">
        <v>37956</v>
      </c>
      <c r="B53" s="26">
        <f t="shared" si="2"/>
        <v>31.010425432741837</v>
      </c>
      <c r="C53" s="48">
        <v>31.010425432741837</v>
      </c>
      <c r="D53" s="48">
        <v>28.751395817992705</v>
      </c>
      <c r="E53" s="26">
        <f t="shared" si="1"/>
        <v>28.751395817992705</v>
      </c>
    </row>
    <row r="54" spans="1:5" ht="12.75">
      <c r="A54" s="5">
        <v>37987</v>
      </c>
      <c r="B54" s="26">
        <f t="shared" si="2"/>
        <v>31.5883104144335</v>
      </c>
      <c r="C54" s="48">
        <v>31.5883104144335</v>
      </c>
      <c r="D54" s="48">
        <v>28.101362562155828</v>
      </c>
      <c r="E54" s="26">
        <f t="shared" si="1"/>
        <v>28.101362562155828</v>
      </c>
    </row>
    <row r="55" spans="1:5" ht="12.75">
      <c r="A55" s="5">
        <v>38018</v>
      </c>
      <c r="B55" s="26">
        <f t="shared" si="2"/>
        <v>29.43987090999558</v>
      </c>
      <c r="C55" s="48">
        <v>29.43987090999558</v>
      </c>
      <c r="D55" s="48">
        <v>26.973537919298558</v>
      </c>
      <c r="E55" s="26">
        <f t="shared" si="1"/>
        <v>26.973537919298558</v>
      </c>
    </row>
    <row r="56" spans="1:5" ht="12.75">
      <c r="A56" s="5">
        <v>38047</v>
      </c>
      <c r="B56" s="26">
        <f t="shared" si="2"/>
        <v>32.909594419874864</v>
      </c>
      <c r="C56" s="48">
        <v>32.909594419874864</v>
      </c>
      <c r="D56" s="48">
        <v>27.234368859508116</v>
      </c>
      <c r="E56" s="26">
        <f t="shared" si="1"/>
        <v>27.234368859508116</v>
      </c>
    </row>
    <row r="57" spans="1:5" ht="12.75">
      <c r="A57" s="5">
        <v>38078</v>
      </c>
      <c r="B57" s="26">
        <f t="shared" si="2"/>
        <v>29.906376188352453</v>
      </c>
      <c r="C57" s="48">
        <v>29.906376188352453</v>
      </c>
      <c r="D57" s="48">
        <v>25.959235309200782</v>
      </c>
      <c r="E57" s="26">
        <f t="shared" si="1"/>
        <v>25.959235309200782</v>
      </c>
    </row>
    <row r="58" spans="1:5" ht="12.75">
      <c r="A58" s="5">
        <v>38108</v>
      </c>
      <c r="B58" s="26">
        <f t="shared" si="2"/>
        <v>29.097426515149376</v>
      </c>
      <c r="C58" s="48">
        <v>29.097426515149376</v>
      </c>
      <c r="D58" s="48">
        <v>23.710736337375142</v>
      </c>
      <c r="E58" s="26">
        <f t="shared" si="1"/>
        <v>23.710736337375142</v>
      </c>
    </row>
    <row r="59" spans="1:5" ht="12.75">
      <c r="A59" s="5">
        <v>38139</v>
      </c>
      <c r="B59" s="26">
        <f t="shared" si="2"/>
        <v>28.999672151369143</v>
      </c>
      <c r="C59" s="48">
        <v>28.999672151369143</v>
      </c>
      <c r="D59" s="48">
        <v>23.90226902040725</v>
      </c>
      <c r="E59" s="26">
        <f t="shared" si="1"/>
        <v>23.90226902040725</v>
      </c>
    </row>
    <row r="60" spans="1:5" ht="12.75">
      <c r="A60" s="5">
        <v>38169</v>
      </c>
      <c r="B60" s="26">
        <f t="shared" si="2"/>
        <v>29.244393285782138</v>
      </c>
      <c r="C60" s="48">
        <v>29.244393285782138</v>
      </c>
      <c r="D60" s="48">
        <v>24.382948785190084</v>
      </c>
      <c r="E60" s="26">
        <f t="shared" si="1"/>
        <v>24.382948785190084</v>
      </c>
    </row>
    <row r="61" spans="1:5" ht="12.75">
      <c r="A61" s="5">
        <v>38200</v>
      </c>
      <c r="B61" s="26">
        <f t="shared" si="2"/>
        <v>31.833574129455755</v>
      </c>
      <c r="C61" s="48">
        <v>31.833574129455755</v>
      </c>
      <c r="D61" s="48">
        <v>25.58980530488071</v>
      </c>
      <c r="E61" s="26">
        <f t="shared" si="1"/>
        <v>25.58980530488071</v>
      </c>
    </row>
    <row r="62" spans="1:5" ht="12.75">
      <c r="A62" s="5">
        <v>38231</v>
      </c>
      <c r="B62" s="26">
        <f t="shared" si="2"/>
        <v>29.99865981898328</v>
      </c>
      <c r="C62" s="48">
        <v>29.99865981898328</v>
      </c>
      <c r="D62" s="48">
        <v>25.83931635473595</v>
      </c>
      <c r="E62" s="26">
        <f t="shared" si="1"/>
        <v>25.83931635473595</v>
      </c>
    </row>
    <row r="63" spans="1:5" ht="12.75">
      <c r="A63" s="5">
        <v>38261</v>
      </c>
      <c r="B63" s="26">
        <f t="shared" si="2"/>
        <v>29.632027387931966</v>
      </c>
      <c r="C63" s="48">
        <v>29.632027387931966</v>
      </c>
      <c r="D63" s="48">
        <v>26.815030078954845</v>
      </c>
      <c r="E63" s="26">
        <f t="shared" si="1"/>
        <v>26.815030078954845</v>
      </c>
    </row>
    <row r="64" spans="1:5" ht="12.75">
      <c r="A64" s="5">
        <v>38292</v>
      </c>
      <c r="B64" s="26">
        <f t="shared" si="2"/>
        <v>31.35560899568294</v>
      </c>
      <c r="C64" s="48">
        <v>31.35560899568294</v>
      </c>
      <c r="D64" s="48">
        <v>28.742532141673525</v>
      </c>
      <c r="E64" s="26">
        <f t="shared" si="1"/>
        <v>28.742532141673525</v>
      </c>
    </row>
    <row r="65" spans="1:5" ht="12.75">
      <c r="A65" s="5">
        <v>38322</v>
      </c>
      <c r="B65" s="26">
        <f t="shared" si="2"/>
        <v>33.06062881711335</v>
      </c>
      <c r="C65" s="48">
        <v>33.06062881711335</v>
      </c>
      <c r="D65" s="48">
        <v>29.702172347334052</v>
      </c>
      <c r="E65" s="26">
        <f t="shared" si="1"/>
        <v>29.702172347334052</v>
      </c>
    </row>
    <row r="66" spans="1:5" ht="12.75">
      <c r="A66" s="5">
        <v>38353</v>
      </c>
      <c r="B66" s="26">
        <f t="shared" si="2"/>
        <v>32.37617353558832</v>
      </c>
      <c r="C66" s="48">
        <v>32.37617353558832</v>
      </c>
      <c r="D66" s="48">
        <v>28.257008093809333</v>
      </c>
      <c r="E66" s="26">
        <f t="shared" si="1"/>
        <v>28.257008093809333</v>
      </c>
    </row>
    <row r="67" spans="1:5" ht="12.75">
      <c r="A67" s="5">
        <v>38384</v>
      </c>
      <c r="B67" s="26">
        <f t="shared" si="2"/>
        <v>30.87899833259681</v>
      </c>
      <c r="C67" s="48">
        <v>30.87899833259681</v>
      </c>
      <c r="D67" s="48">
        <v>27.07008076978116</v>
      </c>
      <c r="E67" s="26">
        <f t="shared" si="1"/>
        <v>27.07008076978116</v>
      </c>
    </row>
    <row r="68" spans="1:5" ht="12.75">
      <c r="A68" s="5">
        <v>38412</v>
      </c>
      <c r="B68" s="26">
        <f t="shared" si="2"/>
        <v>34.01671746728517</v>
      </c>
      <c r="C68" s="48">
        <v>34.01671746728517</v>
      </c>
      <c r="D68" s="48">
        <v>28.40718415667713</v>
      </c>
      <c r="E68" s="26">
        <f t="shared" si="1"/>
        <v>28.40718415667713</v>
      </c>
    </row>
    <row r="69" spans="1:5" ht="12.75">
      <c r="A69" s="5">
        <v>38443</v>
      </c>
      <c r="B69" s="26">
        <f t="shared" si="2"/>
        <v>30.069036831269834</v>
      </c>
      <c r="C69" s="48">
        <v>30.069036831269834</v>
      </c>
      <c r="D69" s="48">
        <v>26.9099280344088</v>
      </c>
      <c r="E69" s="26">
        <f t="shared" si="1"/>
        <v>26.9099280344088</v>
      </c>
    </row>
    <row r="70" spans="1:5" ht="12.75">
      <c r="A70" s="5">
        <v>38473</v>
      </c>
      <c r="B70" s="26">
        <f t="shared" si="2"/>
        <v>29.18160523729758</v>
      </c>
      <c r="C70" s="48">
        <v>29.18160523729758</v>
      </c>
      <c r="D70" s="48">
        <v>24.22002797836864</v>
      </c>
      <c r="E70" s="26">
        <f aca="true" t="shared" si="3" ref="E70:E133">D70</f>
        <v>24.22002797836864</v>
      </c>
    </row>
    <row r="71" spans="1:5" ht="12.75">
      <c r="A71" s="5">
        <v>38504</v>
      </c>
      <c r="B71" s="26">
        <f t="shared" si="2"/>
        <v>29.478471090856853</v>
      </c>
      <c r="C71" s="48">
        <v>29.478471090856853</v>
      </c>
      <c r="D71" s="48">
        <v>24.10451739652676</v>
      </c>
      <c r="E71" s="26">
        <f t="shared" si="3"/>
        <v>24.10451739652676</v>
      </c>
    </row>
    <row r="72" spans="1:5" ht="12.75">
      <c r="A72" s="5">
        <v>38534</v>
      </c>
      <c r="B72" s="26">
        <f t="shared" si="2"/>
        <v>29.733252177196807</v>
      </c>
      <c r="C72" s="48">
        <v>29.733252177196807</v>
      </c>
      <c r="D72" s="48">
        <v>24.884678688346607</v>
      </c>
      <c r="E72" s="26">
        <f t="shared" si="3"/>
        <v>24.884678688346607</v>
      </c>
    </row>
    <row r="73" spans="1:5" ht="12.75">
      <c r="A73" s="5">
        <v>38565</v>
      </c>
      <c r="B73" s="26">
        <f t="shared" si="2"/>
        <v>60.63049443507993</v>
      </c>
      <c r="C73" s="48">
        <v>60.63049443507993</v>
      </c>
      <c r="D73" s="48">
        <v>25.84781026578371</v>
      </c>
      <c r="E73" s="26">
        <f t="shared" si="3"/>
        <v>25.84781026578371</v>
      </c>
    </row>
    <row r="74" spans="1:5" ht="12.75">
      <c r="A74" s="5">
        <v>38596</v>
      </c>
      <c r="B74" s="26">
        <f t="shared" si="2"/>
        <v>29.363886023243598</v>
      </c>
      <c r="C74" s="48">
        <v>29.363886023243598</v>
      </c>
      <c r="D74" s="48">
        <v>25.91569310994412</v>
      </c>
      <c r="E74" s="26">
        <f t="shared" si="3"/>
        <v>25.91569310994412</v>
      </c>
    </row>
    <row r="75" spans="1:5" ht="12.75">
      <c r="A75" s="5">
        <v>38626</v>
      </c>
      <c r="B75" s="26">
        <f t="shared" si="2"/>
        <v>29.345463401220975</v>
      </c>
      <c r="C75" s="48">
        <v>29.345463401220975</v>
      </c>
      <c r="D75" s="48">
        <v>27.15938699247959</v>
      </c>
      <c r="E75" s="26">
        <f t="shared" si="3"/>
        <v>27.15938699247959</v>
      </c>
    </row>
    <row r="76" spans="1:5" ht="12.75">
      <c r="A76" s="5">
        <v>38657</v>
      </c>
      <c r="B76" s="26">
        <f t="shared" si="2"/>
        <v>33.03367974775041</v>
      </c>
      <c r="C76" s="48">
        <v>33.03367974775041</v>
      </c>
      <c r="D76" s="48">
        <v>28.96951918438963</v>
      </c>
      <c r="E76" s="26">
        <f t="shared" si="3"/>
        <v>28.96951918438963</v>
      </c>
    </row>
    <row r="77" spans="1:5" ht="12.75">
      <c r="A77" s="5">
        <v>38687</v>
      </c>
      <c r="B77" s="26">
        <f t="shared" si="2"/>
        <v>33.3839523240107</v>
      </c>
      <c r="C77" s="48">
        <v>33.3839523240107</v>
      </c>
      <c r="D77" s="48">
        <v>30.082344680670143</v>
      </c>
      <c r="E77" s="26">
        <f t="shared" si="3"/>
        <v>30.082344680670143</v>
      </c>
    </row>
    <row r="78" spans="1:5" ht="12.75">
      <c r="A78" s="5">
        <v>38718</v>
      </c>
      <c r="B78" s="26">
        <f t="shared" si="2"/>
        <v>33.94915628547362</v>
      </c>
      <c r="C78" s="48">
        <v>33.94915628547362</v>
      </c>
      <c r="D78" s="48">
        <v>29.931300380277285</v>
      </c>
      <c r="E78" s="26">
        <f t="shared" si="3"/>
        <v>29.931300380277285</v>
      </c>
    </row>
    <row r="79" spans="1:5" ht="12.75">
      <c r="A79" s="5">
        <v>38749</v>
      </c>
      <c r="B79" s="26">
        <f t="shared" si="2"/>
        <v>32.47597150994819</v>
      </c>
      <c r="C79" s="48">
        <v>32.47597150994819</v>
      </c>
      <c r="D79" s="48">
        <v>28.34778907855131</v>
      </c>
      <c r="E79" s="26">
        <f t="shared" si="3"/>
        <v>28.34778907855131</v>
      </c>
    </row>
    <row r="80" spans="1:5" ht="12.75">
      <c r="A80" s="5">
        <v>38777</v>
      </c>
      <c r="B80" s="26">
        <f t="shared" si="2"/>
        <v>36.98256668952964</v>
      </c>
      <c r="C80" s="48">
        <v>36.98256668952964</v>
      </c>
      <c r="D80" s="48">
        <v>30.660182410931654</v>
      </c>
      <c r="E80" s="26">
        <f t="shared" si="3"/>
        <v>30.660182410931654</v>
      </c>
    </row>
    <row r="81" spans="1:5" ht="12.75">
      <c r="A81" s="5">
        <v>38808</v>
      </c>
      <c r="B81" s="26">
        <f t="shared" si="2"/>
        <v>32.27085101141469</v>
      </c>
      <c r="C81" s="48">
        <v>32.27085101141469</v>
      </c>
      <c r="D81" s="48">
        <v>29.394072038428778</v>
      </c>
      <c r="E81" s="26">
        <f t="shared" si="3"/>
        <v>29.394072038428778</v>
      </c>
    </row>
    <row r="82" spans="1:5" ht="12.75">
      <c r="A82" s="5">
        <v>38838</v>
      </c>
      <c r="B82" s="26">
        <f t="shared" si="2"/>
        <v>30.23913572994788</v>
      </c>
      <c r="C82" s="48">
        <v>30.23913572994788</v>
      </c>
      <c r="D82" s="48">
        <v>25.59445147553343</v>
      </c>
      <c r="E82" s="26">
        <f t="shared" si="3"/>
        <v>25.59445147553343</v>
      </c>
    </row>
    <row r="83" spans="1:5" ht="12.75">
      <c r="A83" s="5">
        <v>38869</v>
      </c>
      <c r="B83" s="26">
        <f aca="true" t="shared" si="4" ref="B83:B146">C83</f>
        <v>30.94163676059842</v>
      </c>
      <c r="C83" s="48">
        <v>30.94163676059842</v>
      </c>
      <c r="D83" s="48">
        <v>25.257437489886033</v>
      </c>
      <c r="E83" s="26">
        <f t="shared" si="3"/>
        <v>25.257437489886033</v>
      </c>
    </row>
    <row r="84" spans="1:5" ht="12.75">
      <c r="A84" s="5">
        <v>38899</v>
      </c>
      <c r="B84" s="26">
        <f t="shared" si="4"/>
        <v>58.32460161793744</v>
      </c>
      <c r="C84" s="48">
        <v>58.32460161793744</v>
      </c>
      <c r="D84" s="48">
        <v>26.22413502525071</v>
      </c>
      <c r="E84" s="26">
        <f t="shared" si="3"/>
        <v>26.22413502525071</v>
      </c>
    </row>
    <row r="85" spans="1:5" ht="12.75">
      <c r="A85" s="5">
        <v>38930</v>
      </c>
      <c r="B85" s="26">
        <f t="shared" si="4"/>
        <v>91.51416930978466</v>
      </c>
      <c r="C85" s="48">
        <v>91.51416930978466</v>
      </c>
      <c r="D85" s="48">
        <v>27.492367061718983</v>
      </c>
      <c r="E85" s="26">
        <f t="shared" si="3"/>
        <v>27.492367061718983</v>
      </c>
    </row>
    <row r="86" spans="1:5" ht="12.75">
      <c r="A86" s="5">
        <v>38961</v>
      </c>
      <c r="B86" s="26">
        <f t="shared" si="4"/>
        <v>32.91491253507421</v>
      </c>
      <c r="C86" s="48">
        <v>32.91491253507421</v>
      </c>
      <c r="D86" s="48">
        <v>26.521464026540727</v>
      </c>
      <c r="E86" s="26">
        <f t="shared" si="3"/>
        <v>26.521464026540727</v>
      </c>
    </row>
    <row r="87" spans="1:5" ht="12.75">
      <c r="A87" s="5">
        <v>38991</v>
      </c>
      <c r="B87" s="26">
        <f t="shared" si="4"/>
        <v>31.22602196699878</v>
      </c>
      <c r="C87" s="48">
        <v>31.22602196699878</v>
      </c>
      <c r="D87" s="48">
        <v>29.17243874438166</v>
      </c>
      <c r="E87" s="26">
        <f t="shared" si="3"/>
        <v>29.17243874438166</v>
      </c>
    </row>
    <row r="88" spans="1:5" ht="12.75">
      <c r="A88" s="5">
        <v>39022</v>
      </c>
      <c r="B88" s="26">
        <f t="shared" si="4"/>
        <v>34.98561709248184</v>
      </c>
      <c r="C88" s="48">
        <v>34.98561709248184</v>
      </c>
      <c r="D88" s="48">
        <v>32.18814558958224</v>
      </c>
      <c r="E88" s="26">
        <f t="shared" si="3"/>
        <v>32.18814558958224</v>
      </c>
    </row>
    <row r="89" spans="1:5" ht="12.75">
      <c r="A89" s="5">
        <v>39052</v>
      </c>
      <c r="B89" s="26">
        <f t="shared" si="4"/>
        <v>33.885726756412055</v>
      </c>
      <c r="C89" s="48">
        <v>33.885726756412055</v>
      </c>
      <c r="D89" s="48">
        <v>32.26921617887081</v>
      </c>
      <c r="E89" s="26">
        <f t="shared" si="3"/>
        <v>32.26921617887081</v>
      </c>
    </row>
    <row r="90" spans="1:5" ht="12.75">
      <c r="A90" s="5">
        <v>39083</v>
      </c>
      <c r="B90" s="26">
        <f t="shared" si="4"/>
        <v>33.9353720886162</v>
      </c>
      <c r="C90" s="48">
        <v>33.9353720886162</v>
      </c>
      <c r="D90" s="48">
        <v>28.973465575640432</v>
      </c>
      <c r="E90" s="26">
        <f t="shared" si="3"/>
        <v>28.973465575640432</v>
      </c>
    </row>
    <row r="91" spans="1:5" ht="12.75">
      <c r="A91" s="5">
        <v>39114</v>
      </c>
      <c r="B91" s="26">
        <f t="shared" si="4"/>
        <v>32.296858624233984</v>
      </c>
      <c r="C91" s="48">
        <v>32.296858624233984</v>
      </c>
      <c r="D91" s="48">
        <v>27.33282122092277</v>
      </c>
      <c r="E91" s="26">
        <f t="shared" si="3"/>
        <v>27.33282122092277</v>
      </c>
    </row>
    <row r="92" spans="1:5" ht="12.75">
      <c r="A92" s="5">
        <v>39142</v>
      </c>
      <c r="B92" s="26">
        <f t="shared" si="4"/>
        <v>34.35670751486794</v>
      </c>
      <c r="C92" s="48">
        <v>34.35670751486794</v>
      </c>
      <c r="D92" s="48">
        <v>29.4358719876046</v>
      </c>
      <c r="E92" s="26">
        <f t="shared" si="3"/>
        <v>29.4358719876046</v>
      </c>
    </row>
    <row r="93" spans="1:5" ht="12.75">
      <c r="A93" s="5">
        <v>39173</v>
      </c>
      <c r="B93" s="26">
        <f t="shared" si="4"/>
        <v>32.33596238739275</v>
      </c>
      <c r="C93" s="48">
        <v>32.33596238739275</v>
      </c>
      <c r="D93" s="48">
        <v>28.482683663155147</v>
      </c>
      <c r="E93" s="26">
        <f t="shared" si="3"/>
        <v>28.482683663155147</v>
      </c>
    </row>
    <row r="94" spans="1:5" ht="12.75">
      <c r="A94" s="5">
        <v>39203</v>
      </c>
      <c r="B94" s="26">
        <f t="shared" si="4"/>
        <v>29.732412334828446</v>
      </c>
      <c r="C94" s="48">
        <v>29.732412334828446</v>
      </c>
      <c r="D94" s="48">
        <v>25.087806303986174</v>
      </c>
      <c r="E94" s="26">
        <f t="shared" si="3"/>
        <v>25.087806303986174</v>
      </c>
    </row>
    <row r="95" spans="1:5" ht="12.75">
      <c r="A95" s="5">
        <v>39234</v>
      </c>
      <c r="B95" s="26">
        <f t="shared" si="4"/>
        <v>32.11363735627966</v>
      </c>
      <c r="C95" s="48">
        <v>32.11363735627966</v>
      </c>
      <c r="D95" s="48">
        <v>25.291153895342234</v>
      </c>
      <c r="E95" s="26">
        <f t="shared" si="3"/>
        <v>25.291153895342234</v>
      </c>
    </row>
    <row r="96" spans="1:5" ht="12.75">
      <c r="A96" s="5">
        <v>39264</v>
      </c>
      <c r="B96" s="26">
        <f t="shared" si="4"/>
        <v>75.7608470200533</v>
      </c>
      <c r="C96" s="48">
        <v>75.7608470200533</v>
      </c>
      <c r="D96" s="48">
        <v>25.144642348091494</v>
      </c>
      <c r="E96" s="26">
        <f t="shared" si="3"/>
        <v>25.144642348091494</v>
      </c>
    </row>
    <row r="97" spans="1:5" ht="12.75">
      <c r="A97" s="5">
        <v>39295</v>
      </c>
      <c r="B97" s="26">
        <f t="shared" si="4"/>
        <v>141.69645394720266</v>
      </c>
      <c r="C97" s="48">
        <v>141.69645394720266</v>
      </c>
      <c r="D97" s="48">
        <v>26.32930826274544</v>
      </c>
      <c r="E97" s="26">
        <f t="shared" si="3"/>
        <v>26.32930826274544</v>
      </c>
    </row>
    <row r="98" spans="1:5" ht="12.75">
      <c r="A98" s="5">
        <v>39326</v>
      </c>
      <c r="B98" s="26">
        <f t="shared" si="4"/>
        <v>31.80723843208218</v>
      </c>
      <c r="C98" s="48">
        <v>31.80723843208218</v>
      </c>
      <c r="D98" s="48">
        <v>26.38914969660851</v>
      </c>
      <c r="E98" s="26">
        <f t="shared" si="3"/>
        <v>26.38914969660851</v>
      </c>
    </row>
    <row r="99" spans="1:5" ht="12.75">
      <c r="A99" s="5">
        <v>39356</v>
      </c>
      <c r="B99" s="26">
        <f t="shared" si="4"/>
        <v>32.35279128636727</v>
      </c>
      <c r="C99" s="48">
        <v>32.35279128636727</v>
      </c>
      <c r="D99" s="48">
        <v>27.480876379997834</v>
      </c>
      <c r="E99" s="26">
        <f t="shared" si="3"/>
        <v>27.480876379997834</v>
      </c>
    </row>
    <row r="100" spans="1:5" ht="12.75">
      <c r="A100" s="5">
        <v>39387</v>
      </c>
      <c r="B100" s="26">
        <f t="shared" si="4"/>
        <v>32.97642650925441</v>
      </c>
      <c r="C100" s="48">
        <v>32.97642650925441</v>
      </c>
      <c r="D100" s="48">
        <v>29.955812438625834</v>
      </c>
      <c r="E100" s="26">
        <f t="shared" si="3"/>
        <v>29.955812438625834</v>
      </c>
    </row>
    <row r="101" spans="1:5" ht="12.75">
      <c r="A101" s="5">
        <v>39417</v>
      </c>
      <c r="B101" s="26">
        <f t="shared" si="4"/>
        <v>34.171435585882975</v>
      </c>
      <c r="C101" s="48">
        <v>34.171435585882975</v>
      </c>
      <c r="D101" s="48">
        <v>31.150689939194525</v>
      </c>
      <c r="E101" s="26">
        <f t="shared" si="3"/>
        <v>31.150689939194525</v>
      </c>
    </row>
    <row r="102" spans="1:5" ht="12.75">
      <c r="A102" s="5">
        <v>39448</v>
      </c>
      <c r="B102" s="26">
        <f t="shared" si="4"/>
        <v>32.929660260443704</v>
      </c>
      <c r="C102" s="48">
        <v>32.929660260443704</v>
      </c>
      <c r="D102" s="48">
        <v>28.68002121858439</v>
      </c>
      <c r="E102" s="26">
        <f t="shared" si="3"/>
        <v>28.68002121858439</v>
      </c>
    </row>
    <row r="103" spans="1:5" ht="12.75">
      <c r="A103" s="5">
        <v>39479</v>
      </c>
      <c r="B103" s="26">
        <f t="shared" si="4"/>
        <v>31.457345284077395</v>
      </c>
      <c r="C103" s="48">
        <v>31.457345284077395</v>
      </c>
      <c r="D103" s="48">
        <v>27.576704688096374</v>
      </c>
      <c r="E103" s="26">
        <f t="shared" si="3"/>
        <v>27.576704688096374</v>
      </c>
    </row>
    <row r="104" spans="1:5" ht="12.75">
      <c r="A104" s="5">
        <v>39508</v>
      </c>
      <c r="B104" s="26">
        <f t="shared" si="4"/>
        <v>34.3180546012659</v>
      </c>
      <c r="C104" s="48">
        <v>34.3180546012659</v>
      </c>
      <c r="D104" s="48">
        <v>29.042256921111864</v>
      </c>
      <c r="E104" s="26">
        <f t="shared" si="3"/>
        <v>29.042256921111864</v>
      </c>
    </row>
    <row r="105" spans="1:5" ht="12.75">
      <c r="A105" s="5">
        <v>39539</v>
      </c>
      <c r="B105" s="26">
        <f t="shared" si="4"/>
        <v>31.532273975684674</v>
      </c>
      <c r="C105" s="48">
        <v>31.532273975684674</v>
      </c>
      <c r="D105" s="48">
        <v>28.135745614831688</v>
      </c>
      <c r="E105" s="26">
        <f t="shared" si="3"/>
        <v>28.135745614831688</v>
      </c>
    </row>
    <row r="106" spans="1:5" ht="12.75">
      <c r="A106" s="5">
        <v>39569</v>
      </c>
      <c r="B106" s="26">
        <f t="shared" si="4"/>
        <v>29.604873335303953</v>
      </c>
      <c r="C106" s="48">
        <v>29.604873335303953</v>
      </c>
      <c r="D106" s="48">
        <v>24.816808775780366</v>
      </c>
      <c r="E106" s="26">
        <f t="shared" si="3"/>
        <v>24.816808775780366</v>
      </c>
    </row>
    <row r="107" spans="1:5" ht="12.75">
      <c r="A107" s="5">
        <v>39600</v>
      </c>
      <c r="B107" s="26">
        <f t="shared" si="4"/>
        <v>43.27739961042077</v>
      </c>
      <c r="C107" s="48">
        <v>43.27739961042077</v>
      </c>
      <c r="D107" s="48">
        <v>24.780266479938213</v>
      </c>
      <c r="E107" s="26">
        <f t="shared" si="3"/>
        <v>24.780266479938213</v>
      </c>
    </row>
    <row r="108" spans="1:5" ht="12.75">
      <c r="A108" s="5">
        <v>39630</v>
      </c>
      <c r="B108" s="26">
        <f t="shared" si="4"/>
        <v>83.9438605580765</v>
      </c>
      <c r="C108" s="48">
        <v>83.9438605580765</v>
      </c>
      <c r="D108" s="48">
        <v>24.51923554474567</v>
      </c>
      <c r="E108" s="26">
        <f t="shared" si="3"/>
        <v>24.51923554474567</v>
      </c>
    </row>
    <row r="109" spans="1:5" ht="12.75">
      <c r="A109" s="5">
        <v>39661</v>
      </c>
      <c r="B109" s="26">
        <f t="shared" si="4"/>
        <v>151.12275511349245</v>
      </c>
      <c r="C109" s="48">
        <v>151.12275511349245</v>
      </c>
      <c r="D109" s="48">
        <v>25.7623780558112</v>
      </c>
      <c r="E109" s="26">
        <f t="shared" si="3"/>
        <v>25.7623780558112</v>
      </c>
    </row>
    <row r="110" spans="1:5" ht="12.75">
      <c r="A110" s="5">
        <v>39692</v>
      </c>
      <c r="B110" s="26">
        <f t="shared" si="4"/>
        <v>47.144157797134426</v>
      </c>
      <c r="C110" s="48">
        <v>47.144157797134426</v>
      </c>
      <c r="D110" s="48">
        <v>26.04919821182813</v>
      </c>
      <c r="E110" s="26">
        <f t="shared" si="3"/>
        <v>26.04919821182813</v>
      </c>
    </row>
    <row r="111" spans="1:5" ht="12.75">
      <c r="A111" s="5">
        <v>39722</v>
      </c>
      <c r="B111" s="26">
        <f t="shared" si="4"/>
        <v>30.932985333312907</v>
      </c>
      <c r="C111" s="48">
        <v>30.932985333312907</v>
      </c>
      <c r="D111" s="48">
        <v>27.466321688292503</v>
      </c>
      <c r="E111" s="26">
        <f t="shared" si="3"/>
        <v>27.466321688292503</v>
      </c>
    </row>
    <row r="112" spans="1:5" ht="12.75">
      <c r="A112" s="5">
        <v>39753</v>
      </c>
      <c r="B112" s="26">
        <f t="shared" si="4"/>
        <v>32.530730413438654</v>
      </c>
      <c r="C112" s="48">
        <v>32.530730413438654</v>
      </c>
      <c r="D112" s="48">
        <v>28.94969187149757</v>
      </c>
      <c r="E112" s="26">
        <f t="shared" si="3"/>
        <v>28.94969187149757</v>
      </c>
    </row>
    <row r="113" spans="1:5" ht="12.75">
      <c r="A113" s="5">
        <v>39783</v>
      </c>
      <c r="B113" s="26">
        <f t="shared" si="4"/>
        <v>33.36076949455972</v>
      </c>
      <c r="C113" s="48">
        <v>33.36076949455972</v>
      </c>
      <c r="D113" s="48">
        <v>30.594450541510284</v>
      </c>
      <c r="E113" s="26">
        <f t="shared" si="3"/>
        <v>30.594450541510284</v>
      </c>
    </row>
    <row r="114" spans="1:5" ht="12.75">
      <c r="A114" s="5">
        <v>39814</v>
      </c>
      <c r="B114" s="26">
        <f t="shared" si="4"/>
        <v>31.437333336832577</v>
      </c>
      <c r="C114" s="48">
        <v>31.437333336832577</v>
      </c>
      <c r="D114" s="48">
        <v>27.820637130941254</v>
      </c>
      <c r="E114" s="26">
        <f t="shared" si="3"/>
        <v>27.820637130941254</v>
      </c>
    </row>
    <row r="115" spans="1:5" ht="12.75">
      <c r="A115" s="5">
        <v>39845</v>
      </c>
      <c r="B115" s="26">
        <f t="shared" si="4"/>
        <v>30.59293732423116</v>
      </c>
      <c r="C115" s="48">
        <v>30.59293732423116</v>
      </c>
      <c r="D115" s="48">
        <v>26.71591215376893</v>
      </c>
      <c r="E115" s="26">
        <f t="shared" si="3"/>
        <v>26.71591215376893</v>
      </c>
    </row>
    <row r="116" spans="1:5" ht="12.75">
      <c r="A116" s="5">
        <v>39873</v>
      </c>
      <c r="B116" s="26">
        <f t="shared" si="4"/>
        <v>33.400914501413354</v>
      </c>
      <c r="C116" s="48">
        <v>33.400914501413354</v>
      </c>
      <c r="D116" s="48">
        <v>28.71048769810613</v>
      </c>
      <c r="E116" s="26">
        <f t="shared" si="3"/>
        <v>28.71048769810613</v>
      </c>
    </row>
    <row r="117" spans="1:5" ht="12.75">
      <c r="A117" s="5">
        <v>39904</v>
      </c>
      <c r="B117" s="26">
        <f t="shared" si="4"/>
        <v>31.94266360286039</v>
      </c>
      <c r="C117" s="48">
        <v>31.94266360286039</v>
      </c>
      <c r="D117" s="48">
        <v>27.88740929428761</v>
      </c>
      <c r="E117" s="26">
        <f t="shared" si="3"/>
        <v>27.88740929428761</v>
      </c>
    </row>
    <row r="118" spans="1:5" ht="12.75">
      <c r="A118" s="5">
        <v>39934</v>
      </c>
      <c r="B118" s="26">
        <f t="shared" si="4"/>
        <v>29.424436683815074</v>
      </c>
      <c r="C118" s="48">
        <v>29.424436683815074</v>
      </c>
      <c r="D118" s="48">
        <v>23.79208405136629</v>
      </c>
      <c r="E118" s="26">
        <f t="shared" si="3"/>
        <v>23.79208405136629</v>
      </c>
    </row>
    <row r="119" spans="1:5" ht="12.75">
      <c r="A119" s="5">
        <v>39965</v>
      </c>
      <c r="B119" s="26">
        <f t="shared" si="4"/>
        <v>56.12010948011223</v>
      </c>
      <c r="C119" s="48">
        <v>56.12010948011223</v>
      </c>
      <c r="D119" s="48">
        <v>23.759498258201653</v>
      </c>
      <c r="E119" s="26">
        <f t="shared" si="3"/>
        <v>23.759498258201653</v>
      </c>
    </row>
    <row r="120" spans="1:5" ht="12.75">
      <c r="A120" s="5">
        <v>39995</v>
      </c>
      <c r="B120" s="26">
        <f t="shared" si="4"/>
        <v>83.40056408593226</v>
      </c>
      <c r="C120" s="48">
        <v>83.40056408593226</v>
      </c>
      <c r="D120" s="48">
        <v>24.08176710970474</v>
      </c>
      <c r="E120" s="26">
        <f t="shared" si="3"/>
        <v>24.08176710970474</v>
      </c>
    </row>
    <row r="121" spans="1:5" ht="12.75">
      <c r="A121" s="5">
        <v>40026</v>
      </c>
      <c r="B121" s="26">
        <f t="shared" si="4"/>
        <v>147.24134393436836</v>
      </c>
      <c r="C121" s="48">
        <v>147.24134393436836</v>
      </c>
      <c r="D121" s="48">
        <v>25.260529464794296</v>
      </c>
      <c r="E121" s="26">
        <f t="shared" si="3"/>
        <v>25.260529464794296</v>
      </c>
    </row>
    <row r="122" spans="1:5" ht="12.75">
      <c r="A122" s="5">
        <v>40057</v>
      </c>
      <c r="B122" s="26">
        <f t="shared" si="4"/>
        <v>59.41022993832854</v>
      </c>
      <c r="C122" s="48">
        <v>59.41022993832854</v>
      </c>
      <c r="D122" s="48">
        <v>25.40299303746008</v>
      </c>
      <c r="E122" s="26">
        <f t="shared" si="3"/>
        <v>25.40299303746008</v>
      </c>
    </row>
    <row r="123" spans="1:5" ht="12.75">
      <c r="A123" s="5">
        <v>40087</v>
      </c>
      <c r="B123" s="26">
        <f t="shared" si="4"/>
        <v>29.607177372029124</v>
      </c>
      <c r="C123" s="48">
        <v>29.607177372029124</v>
      </c>
      <c r="D123" s="48">
        <v>27.05188365507859</v>
      </c>
      <c r="E123" s="26">
        <f t="shared" si="3"/>
        <v>27.05188365507859</v>
      </c>
    </row>
    <row r="124" spans="1:5" ht="12.75">
      <c r="A124" s="5">
        <v>40118</v>
      </c>
      <c r="B124" s="26">
        <f t="shared" si="4"/>
        <v>32.2939444400663</v>
      </c>
      <c r="C124" s="48">
        <v>32.2939444400663</v>
      </c>
      <c r="D124" s="48">
        <v>27.768734450265075</v>
      </c>
      <c r="E124" s="26">
        <f t="shared" si="3"/>
        <v>27.768734450265075</v>
      </c>
    </row>
    <row r="125" spans="1:5" ht="12.75">
      <c r="A125" s="5">
        <v>40148</v>
      </c>
      <c r="B125" s="26">
        <f t="shared" si="4"/>
        <v>32.89599048871239</v>
      </c>
      <c r="C125" s="48">
        <v>32.89599048871239</v>
      </c>
      <c r="D125" s="48">
        <v>29.628207854400564</v>
      </c>
      <c r="E125" s="26">
        <f t="shared" si="3"/>
        <v>29.628207854400564</v>
      </c>
    </row>
    <row r="126" spans="1:5" ht="12.75">
      <c r="A126" s="5">
        <v>40179</v>
      </c>
      <c r="B126" s="26">
        <f t="shared" si="4"/>
        <v>30.678069858224305</v>
      </c>
      <c r="C126" s="48">
        <v>30.678069858224305</v>
      </c>
      <c r="D126" s="48">
        <v>27.339136867047078</v>
      </c>
      <c r="E126" s="26">
        <f t="shared" si="3"/>
        <v>27.339136867047078</v>
      </c>
    </row>
    <row r="127" spans="1:5" ht="12.75">
      <c r="A127" s="5">
        <v>40210</v>
      </c>
      <c r="B127" s="26">
        <f t="shared" si="4"/>
        <v>29.628823231712104</v>
      </c>
      <c r="C127" s="48">
        <v>29.628823231712104</v>
      </c>
      <c r="D127" s="48">
        <v>26.287687994369122</v>
      </c>
      <c r="E127" s="26">
        <f t="shared" si="3"/>
        <v>26.287687994369122</v>
      </c>
    </row>
    <row r="128" spans="1:5" ht="12.75">
      <c r="A128" s="5">
        <v>40238</v>
      </c>
      <c r="B128" s="26">
        <f t="shared" si="4"/>
        <v>34.93445443000491</v>
      </c>
      <c r="C128" s="48">
        <v>34.93445443000491</v>
      </c>
      <c r="D128" s="48">
        <v>27.09877317119139</v>
      </c>
      <c r="E128" s="26">
        <f t="shared" si="3"/>
        <v>27.09877317119139</v>
      </c>
    </row>
    <row r="129" spans="1:5" ht="12.75">
      <c r="A129" s="5">
        <v>40269</v>
      </c>
      <c r="B129" s="26">
        <f t="shared" si="4"/>
        <v>31.231992879601773</v>
      </c>
      <c r="C129" s="48">
        <v>31.231992879601773</v>
      </c>
      <c r="D129" s="48">
        <v>27.40102624237911</v>
      </c>
      <c r="E129" s="26">
        <f t="shared" si="3"/>
        <v>27.40102624237911</v>
      </c>
    </row>
    <row r="130" spans="1:5" ht="12.75">
      <c r="A130" s="5">
        <v>40299</v>
      </c>
      <c r="B130" s="26">
        <f t="shared" si="4"/>
        <v>28.70778964854954</v>
      </c>
      <c r="C130" s="48">
        <v>28.70778964854954</v>
      </c>
      <c r="D130" s="48">
        <v>23.304332827952003</v>
      </c>
      <c r="E130" s="26">
        <f t="shared" si="3"/>
        <v>23.304332827952003</v>
      </c>
    </row>
    <row r="131" spans="1:5" ht="12.75">
      <c r="A131" s="5">
        <v>40330</v>
      </c>
      <c r="B131" s="26">
        <f t="shared" si="4"/>
        <v>59.48231729282677</v>
      </c>
      <c r="C131" s="48">
        <v>59.48231729282677</v>
      </c>
      <c r="D131" s="48">
        <v>23.366983602330514</v>
      </c>
      <c r="E131" s="26">
        <f t="shared" si="3"/>
        <v>23.366983602330514</v>
      </c>
    </row>
    <row r="132" spans="1:5" ht="12.75">
      <c r="A132" s="5">
        <v>40360</v>
      </c>
      <c r="B132" s="26">
        <f t="shared" si="4"/>
        <v>83.88522527338262</v>
      </c>
      <c r="C132" s="48">
        <v>83.88522527338262</v>
      </c>
      <c r="D132" s="48">
        <v>23.712024021891565</v>
      </c>
      <c r="E132" s="26">
        <f t="shared" si="3"/>
        <v>23.712024021891565</v>
      </c>
    </row>
    <row r="133" spans="1:5" ht="12.75">
      <c r="A133" s="5">
        <v>40391</v>
      </c>
      <c r="B133" s="26">
        <f t="shared" si="4"/>
        <v>168.15065538412856</v>
      </c>
      <c r="C133" s="48">
        <v>168.15065538412856</v>
      </c>
      <c r="D133" s="48">
        <v>24.66711642972043</v>
      </c>
      <c r="E133" s="26">
        <f t="shared" si="3"/>
        <v>24.66711642972043</v>
      </c>
    </row>
    <row r="134" spans="1:5" ht="12.75">
      <c r="A134" s="5">
        <v>40422</v>
      </c>
      <c r="B134" s="26">
        <f t="shared" si="4"/>
        <v>58.106726988896874</v>
      </c>
      <c r="C134" s="48">
        <v>58.106726988896874</v>
      </c>
      <c r="D134" s="48">
        <v>24.916302520398464</v>
      </c>
      <c r="E134" s="26">
        <f aca="true" t="shared" si="5" ref="E134:E197">D134</f>
        <v>24.916302520398464</v>
      </c>
    </row>
    <row r="135" spans="1:5" ht="12.75">
      <c r="A135" s="5">
        <v>40452</v>
      </c>
      <c r="B135" s="26">
        <f t="shared" si="4"/>
        <v>29.529871156023543</v>
      </c>
      <c r="C135" s="48">
        <v>29.529871156023543</v>
      </c>
      <c r="D135" s="48">
        <v>26.19702637718276</v>
      </c>
      <c r="E135" s="26">
        <f t="shared" si="5"/>
        <v>26.19702637718276</v>
      </c>
    </row>
    <row r="136" spans="1:5" ht="12.75">
      <c r="A136" s="5">
        <v>40483</v>
      </c>
      <c r="B136" s="26">
        <f t="shared" si="4"/>
        <v>31.98716365208299</v>
      </c>
      <c r="C136" s="48">
        <v>31.98716365208299</v>
      </c>
      <c r="D136" s="48">
        <v>27.938496488274673</v>
      </c>
      <c r="E136" s="26">
        <f t="shared" si="5"/>
        <v>27.938496488274673</v>
      </c>
    </row>
    <row r="137" spans="1:5" ht="12.75">
      <c r="A137" s="5">
        <v>40513</v>
      </c>
      <c r="B137" s="26">
        <f t="shared" si="4"/>
        <v>32.08470617102406</v>
      </c>
      <c r="C137" s="48">
        <v>32.08470617102406</v>
      </c>
      <c r="D137" s="48">
        <v>28.56501615220143</v>
      </c>
      <c r="E137" s="26">
        <f t="shared" si="5"/>
        <v>28.56501615220143</v>
      </c>
    </row>
    <row r="138" spans="1:5" ht="12.75">
      <c r="A138" s="5">
        <v>40544</v>
      </c>
      <c r="B138" s="26">
        <f t="shared" si="4"/>
        <v>29.071623479695194</v>
      </c>
      <c r="C138" s="48">
        <v>29.071623479695194</v>
      </c>
      <c r="D138" s="48">
        <v>26.41422560366593</v>
      </c>
      <c r="E138" s="26">
        <f t="shared" si="5"/>
        <v>26.41422560366593</v>
      </c>
    </row>
    <row r="139" spans="1:5" ht="12.75">
      <c r="A139" s="5">
        <v>40575</v>
      </c>
      <c r="B139" s="26">
        <f t="shared" si="4"/>
        <v>27.856301078995735</v>
      </c>
      <c r="C139" s="48">
        <v>27.856301078995735</v>
      </c>
      <c r="D139" s="48">
        <v>25.3090424042566</v>
      </c>
      <c r="E139" s="26">
        <f t="shared" si="5"/>
        <v>25.3090424042566</v>
      </c>
    </row>
    <row r="140" spans="1:5" ht="12.75">
      <c r="A140" s="5">
        <v>40603</v>
      </c>
      <c r="B140" s="26">
        <f t="shared" si="4"/>
        <v>33.19920510648316</v>
      </c>
      <c r="C140" s="48">
        <v>33.19920510648316</v>
      </c>
      <c r="D140" s="48">
        <v>27.23208977956874</v>
      </c>
      <c r="E140" s="26">
        <f t="shared" si="5"/>
        <v>27.23208977956874</v>
      </c>
    </row>
    <row r="141" spans="1:5" ht="12.75">
      <c r="A141" s="5">
        <v>40634</v>
      </c>
      <c r="B141" s="26">
        <f t="shared" si="4"/>
        <v>30.487259499424006</v>
      </c>
      <c r="C141" s="48">
        <v>30.487259499424006</v>
      </c>
      <c r="D141" s="48">
        <v>29.10975921084961</v>
      </c>
      <c r="E141" s="26">
        <f t="shared" si="5"/>
        <v>29.10975921084961</v>
      </c>
    </row>
    <row r="142" spans="1:5" ht="12.75">
      <c r="A142" s="5">
        <v>40664</v>
      </c>
      <c r="B142" s="26">
        <f t="shared" si="4"/>
        <v>27.370459365055666</v>
      </c>
      <c r="C142" s="48">
        <v>27.370459365055666</v>
      </c>
      <c r="D142" s="48">
        <v>22.757381999169997</v>
      </c>
      <c r="E142" s="26">
        <f t="shared" si="5"/>
        <v>22.757381999169997</v>
      </c>
    </row>
    <row r="143" spans="1:5" ht="12.75">
      <c r="A143" s="5">
        <v>40695</v>
      </c>
      <c r="B143" s="26">
        <f t="shared" si="4"/>
        <v>51.41204764677627</v>
      </c>
      <c r="C143" s="48">
        <v>51.41204764677627</v>
      </c>
      <c r="D143" s="48">
        <v>22.696917807600403</v>
      </c>
      <c r="E143" s="26">
        <f t="shared" si="5"/>
        <v>22.696917807600403</v>
      </c>
    </row>
    <row r="144" spans="1:5" ht="12.75">
      <c r="A144" s="5">
        <v>40725</v>
      </c>
      <c r="B144" s="26">
        <f t="shared" si="4"/>
        <v>83.18518515593041</v>
      </c>
      <c r="C144" s="48">
        <v>83.18518515593041</v>
      </c>
      <c r="D144" s="48">
        <v>23.054218238193325</v>
      </c>
      <c r="E144" s="26">
        <f t="shared" si="5"/>
        <v>23.054218238193325</v>
      </c>
    </row>
    <row r="145" spans="1:5" ht="12.75">
      <c r="A145" s="5">
        <v>40756</v>
      </c>
      <c r="B145" s="26">
        <f t="shared" si="4"/>
        <v>194.19313218260794</v>
      </c>
      <c r="C145" s="48">
        <v>194.19313218260794</v>
      </c>
      <c r="D145" s="48">
        <v>23.65378682531836</v>
      </c>
      <c r="E145" s="26">
        <f t="shared" si="5"/>
        <v>23.65378682531836</v>
      </c>
    </row>
    <row r="146" spans="1:5" ht="12.75">
      <c r="A146" s="5">
        <v>40787</v>
      </c>
      <c r="B146" s="26">
        <f t="shared" si="4"/>
        <v>53.642253813026336</v>
      </c>
      <c r="C146" s="48">
        <v>53.642253813026336</v>
      </c>
      <c r="D146" s="48">
        <v>23.990632583612975</v>
      </c>
      <c r="E146" s="26">
        <f t="shared" si="5"/>
        <v>23.990632583612975</v>
      </c>
    </row>
    <row r="147" spans="1:5" ht="12.75">
      <c r="A147" s="5">
        <v>40817</v>
      </c>
      <c r="B147" s="26">
        <f aca="true" t="shared" si="6" ref="B147:B210">C147</f>
        <v>28.966034283684976</v>
      </c>
      <c r="C147" s="48">
        <v>28.966034283684976</v>
      </c>
      <c r="D147" s="48">
        <v>25.206378003972645</v>
      </c>
      <c r="E147" s="26">
        <f t="shared" si="5"/>
        <v>25.206378003972645</v>
      </c>
    </row>
    <row r="148" spans="1:5" ht="12.75">
      <c r="A148" s="5">
        <v>40848</v>
      </c>
      <c r="B148" s="26">
        <f t="shared" si="6"/>
        <v>30.348526494985006</v>
      </c>
      <c r="C148" s="48">
        <v>30.348526494985006</v>
      </c>
      <c r="D148" s="48">
        <v>27.13808637975051</v>
      </c>
      <c r="E148" s="26">
        <f t="shared" si="5"/>
        <v>27.13808637975051</v>
      </c>
    </row>
    <row r="149" spans="1:5" ht="12.75">
      <c r="A149" s="5">
        <v>40878</v>
      </c>
      <c r="B149" s="26">
        <f t="shared" si="6"/>
        <v>30.537620644126054</v>
      </c>
      <c r="C149" s="48">
        <v>30.537620644126054</v>
      </c>
      <c r="D149" s="48">
        <v>27.538678729589815</v>
      </c>
      <c r="E149" s="26">
        <f t="shared" si="5"/>
        <v>27.538678729589815</v>
      </c>
    </row>
    <row r="150" spans="1:5" ht="12.75">
      <c r="A150" s="5">
        <v>40909</v>
      </c>
      <c r="B150" s="26">
        <f t="shared" si="6"/>
        <v>28.12842833937355</v>
      </c>
      <c r="C150" s="48">
        <v>28.12842833937355</v>
      </c>
      <c r="D150" s="48">
        <v>26.094694755201278</v>
      </c>
      <c r="E150" s="26">
        <f t="shared" si="5"/>
        <v>26.094694755201278</v>
      </c>
    </row>
    <row r="151" spans="1:5" ht="12.75">
      <c r="A151" s="5">
        <v>40940</v>
      </c>
      <c r="B151" s="26">
        <f t="shared" si="6"/>
        <v>26.803124159837342</v>
      </c>
      <c r="C151" s="48">
        <v>26.803124159837342</v>
      </c>
      <c r="D151" s="48">
        <v>25.376241369479434</v>
      </c>
      <c r="E151" s="26">
        <f t="shared" si="5"/>
        <v>25.376241369479434</v>
      </c>
    </row>
    <row r="152" spans="1:5" ht="12.75">
      <c r="A152" s="5">
        <v>40969</v>
      </c>
      <c r="B152" s="26">
        <f t="shared" si="6"/>
        <v>31.46731602904882</v>
      </c>
      <c r="C152" s="48">
        <v>31.46731602904882</v>
      </c>
      <c r="D152" s="48">
        <v>25.979030380352423</v>
      </c>
      <c r="E152" s="26">
        <f t="shared" si="5"/>
        <v>25.979030380352423</v>
      </c>
    </row>
    <row r="153" spans="1:5" ht="12.75">
      <c r="A153" s="5">
        <v>41000</v>
      </c>
      <c r="B153" s="26">
        <f t="shared" si="6"/>
        <v>28.02630229551576</v>
      </c>
      <c r="C153" s="48">
        <v>28.02630229551576</v>
      </c>
      <c r="D153" s="48">
        <v>24.991177539179255</v>
      </c>
      <c r="E153" s="26">
        <f t="shared" si="5"/>
        <v>24.991177539179255</v>
      </c>
    </row>
    <row r="154" spans="1:5" ht="12.75">
      <c r="A154" s="5">
        <v>41030</v>
      </c>
      <c r="B154" s="26">
        <f t="shared" si="6"/>
        <v>26.337718149499057</v>
      </c>
      <c r="C154" s="48">
        <v>26.337718149499057</v>
      </c>
      <c r="D154" s="48">
        <v>21.98323581134743</v>
      </c>
      <c r="E154" s="26">
        <f t="shared" si="5"/>
        <v>21.98323581134743</v>
      </c>
    </row>
    <row r="155" spans="1:5" ht="12.75">
      <c r="A155" s="5">
        <v>41061</v>
      </c>
      <c r="B155" s="26">
        <f t="shared" si="6"/>
        <v>56.56339648743475</v>
      </c>
      <c r="C155" s="48">
        <v>56.56339648743475</v>
      </c>
      <c r="D155" s="48">
        <v>21.978289058938376</v>
      </c>
      <c r="E155" s="26">
        <f t="shared" si="5"/>
        <v>21.978289058938376</v>
      </c>
    </row>
    <row r="156" spans="1:5" ht="12.75">
      <c r="A156" s="5">
        <v>41091</v>
      </c>
      <c r="B156" s="26">
        <f t="shared" si="6"/>
        <v>94.42427938400225</v>
      </c>
      <c r="C156" s="48">
        <v>94.42427938400225</v>
      </c>
      <c r="D156" s="48">
        <v>22.226012435312878</v>
      </c>
      <c r="E156" s="26">
        <f t="shared" si="5"/>
        <v>22.226012435312878</v>
      </c>
    </row>
    <row r="157" spans="1:5" ht="12.75">
      <c r="A157" s="5">
        <v>41122</v>
      </c>
      <c r="B157" s="26">
        <f t="shared" si="6"/>
        <v>170.06579659963896</v>
      </c>
      <c r="C157" s="48">
        <v>170.06579659963896</v>
      </c>
      <c r="D157" s="48">
        <v>22.893070935555446</v>
      </c>
      <c r="E157" s="26">
        <f t="shared" si="5"/>
        <v>22.893070935555446</v>
      </c>
    </row>
    <row r="158" spans="1:5" ht="12.75">
      <c r="A158" s="5">
        <v>41153</v>
      </c>
      <c r="B158" s="26">
        <f t="shared" si="6"/>
        <v>53.12777482748518</v>
      </c>
      <c r="C158" s="48">
        <v>53.12777482748518</v>
      </c>
      <c r="D158" s="48">
        <v>23.278856639988714</v>
      </c>
      <c r="E158" s="26">
        <f t="shared" si="5"/>
        <v>23.278856639988714</v>
      </c>
    </row>
    <row r="159" spans="1:5" ht="12.75">
      <c r="A159" s="5">
        <v>41183</v>
      </c>
      <c r="B159" s="26">
        <f t="shared" si="6"/>
        <v>28.055608399810684</v>
      </c>
      <c r="C159" s="48">
        <v>28.055608399810684</v>
      </c>
      <c r="D159" s="48">
        <v>24.356458716454934</v>
      </c>
      <c r="E159" s="26">
        <f t="shared" si="5"/>
        <v>24.356458716454934</v>
      </c>
    </row>
    <row r="160" spans="1:5" ht="12.75">
      <c r="A160" s="5">
        <v>41214</v>
      </c>
      <c r="B160" s="26">
        <f t="shared" si="6"/>
        <v>29.739475545107055</v>
      </c>
      <c r="C160" s="48">
        <v>29.739475545107055</v>
      </c>
      <c r="D160" s="48">
        <v>25.909021353425665</v>
      </c>
      <c r="E160" s="26">
        <f t="shared" si="5"/>
        <v>25.909021353425665</v>
      </c>
    </row>
    <row r="161" spans="1:5" ht="12.75">
      <c r="A161" s="5">
        <v>41244</v>
      </c>
      <c r="B161" s="26">
        <f t="shared" si="6"/>
        <v>29.454058709578934</v>
      </c>
      <c r="C161" s="48">
        <v>29.454058709578934</v>
      </c>
      <c r="D161" s="48">
        <v>27.001155933313782</v>
      </c>
      <c r="E161" s="26">
        <f t="shared" si="5"/>
        <v>27.001155933313782</v>
      </c>
    </row>
    <row r="162" spans="1:5" ht="12.75">
      <c r="A162" s="5">
        <v>41275</v>
      </c>
      <c r="B162" s="26">
        <f t="shared" si="6"/>
        <v>27.634535886892706</v>
      </c>
      <c r="C162" s="48">
        <v>27.634535886892706</v>
      </c>
      <c r="D162" s="48">
        <v>26.026954811574257</v>
      </c>
      <c r="E162" s="26">
        <f t="shared" si="5"/>
        <v>26.026954811574257</v>
      </c>
    </row>
    <row r="163" spans="1:5" ht="12.75">
      <c r="A163" s="5">
        <v>41306</v>
      </c>
      <c r="B163" s="26">
        <f t="shared" si="6"/>
        <v>26.06599530328769</v>
      </c>
      <c r="C163" s="48">
        <v>26.06599530328769</v>
      </c>
      <c r="D163" s="48">
        <v>24.727505272391266</v>
      </c>
      <c r="E163" s="26">
        <f t="shared" si="5"/>
        <v>24.727505272391266</v>
      </c>
    </row>
    <row r="164" spans="1:5" ht="12.75">
      <c r="A164" s="5">
        <v>41334</v>
      </c>
      <c r="B164" s="26">
        <f t="shared" si="6"/>
        <v>30.817927135533434</v>
      </c>
      <c r="C164" s="48">
        <v>30.817927135533434</v>
      </c>
      <c r="D164" s="48">
        <v>54.77419175570489</v>
      </c>
      <c r="E164" s="26">
        <f t="shared" si="5"/>
        <v>54.77419175570489</v>
      </c>
    </row>
    <row r="165" spans="1:5" ht="12.75">
      <c r="A165" s="5">
        <v>41365</v>
      </c>
      <c r="B165" s="26">
        <f t="shared" si="6"/>
        <v>27.18135846380236</v>
      </c>
      <c r="C165" s="48">
        <v>27.18135846380236</v>
      </c>
      <c r="D165" s="48">
        <v>24.38163108907127</v>
      </c>
      <c r="E165" s="26">
        <f t="shared" si="5"/>
        <v>24.38163108907127</v>
      </c>
    </row>
    <row r="166" spans="1:5" ht="12.75">
      <c r="A166" s="5">
        <v>41395</v>
      </c>
      <c r="B166" s="26">
        <f t="shared" si="6"/>
        <v>26.199529392289087</v>
      </c>
      <c r="C166" s="48">
        <v>26.199529392289087</v>
      </c>
      <c r="D166" s="48">
        <v>22.264006799305434</v>
      </c>
      <c r="E166" s="26">
        <f t="shared" si="5"/>
        <v>22.264006799305434</v>
      </c>
    </row>
    <row r="167" spans="1:5" ht="12.75">
      <c r="A167" s="5">
        <v>41426</v>
      </c>
      <c r="B167" s="26">
        <f t="shared" si="6"/>
        <v>56.590581902700436</v>
      </c>
      <c r="C167" s="48">
        <v>56.590581902700436</v>
      </c>
      <c r="D167" s="48">
        <v>21.643472462577503</v>
      </c>
      <c r="E167" s="26">
        <f t="shared" si="5"/>
        <v>21.643472462577503</v>
      </c>
    </row>
    <row r="168" spans="1:5" ht="12.75">
      <c r="A168" s="5">
        <v>41456</v>
      </c>
      <c r="B168" s="26">
        <f t="shared" si="6"/>
        <v>104.47776858399092</v>
      </c>
      <c r="C168" s="48">
        <v>104.47776858399092</v>
      </c>
      <c r="D168" s="48">
        <v>22.16230449200092</v>
      </c>
      <c r="E168" s="26">
        <f t="shared" si="5"/>
        <v>22.16230449200092</v>
      </c>
    </row>
    <row r="169" spans="1:5" ht="12.75">
      <c r="A169" s="5">
        <v>41487</v>
      </c>
      <c r="B169" s="26">
        <f t="shared" si="6"/>
        <v>187.29214874149298</v>
      </c>
      <c r="C169" s="48">
        <v>187.29214874149298</v>
      </c>
      <c r="D169" s="48">
        <v>22.699946965315895</v>
      </c>
      <c r="E169" s="26">
        <f t="shared" si="5"/>
        <v>22.699946965315895</v>
      </c>
    </row>
    <row r="170" spans="1:5" ht="12.75">
      <c r="A170" s="5">
        <v>41518</v>
      </c>
      <c r="B170" s="26">
        <f t="shared" si="6"/>
        <v>38.06683989262902</v>
      </c>
      <c r="C170" s="48">
        <v>38.06683989262902</v>
      </c>
      <c r="D170" s="48">
        <v>22.452346455246477</v>
      </c>
      <c r="E170" s="26">
        <f t="shared" si="5"/>
        <v>22.452346455246477</v>
      </c>
    </row>
    <row r="171" spans="1:5" ht="12.75">
      <c r="A171" s="5">
        <v>41548</v>
      </c>
      <c r="B171" s="26">
        <f t="shared" si="6"/>
        <v>27.750987685325132</v>
      </c>
      <c r="C171" s="48">
        <v>27.750987685325132</v>
      </c>
      <c r="D171" s="48">
        <v>23.212246879578448</v>
      </c>
      <c r="E171" s="26">
        <f t="shared" si="5"/>
        <v>23.212246879578448</v>
      </c>
    </row>
    <row r="172" spans="1:5" ht="12.75">
      <c r="A172" s="5">
        <v>41579</v>
      </c>
      <c r="B172" s="26">
        <f t="shared" si="6"/>
        <v>39.662856592070625</v>
      </c>
      <c r="C172" s="48">
        <v>39.662856592070625</v>
      </c>
      <c r="D172" s="48">
        <v>25.717887941855082</v>
      </c>
      <c r="E172" s="26">
        <f t="shared" si="5"/>
        <v>25.717887941855082</v>
      </c>
    </row>
    <row r="173" spans="1:5" ht="12.75">
      <c r="A173" s="5">
        <v>41609</v>
      </c>
      <c r="B173" s="26">
        <f t="shared" si="6"/>
        <v>28.746918709331435</v>
      </c>
      <c r="C173" s="48">
        <v>28.746918709331435</v>
      </c>
      <c r="D173" s="48">
        <v>26.361450025378687</v>
      </c>
      <c r="E173" s="26">
        <f t="shared" si="5"/>
        <v>26.361450025378687</v>
      </c>
    </row>
    <row r="174" spans="1:5" ht="12.75">
      <c r="A174" s="5">
        <v>41640</v>
      </c>
      <c r="B174" s="26">
        <f t="shared" si="6"/>
        <v>27.863677901185188</v>
      </c>
      <c r="C174" s="48">
        <v>27.863677901185188</v>
      </c>
      <c r="D174" s="48">
        <v>26.083153187276622</v>
      </c>
      <c r="E174" s="26">
        <f t="shared" si="5"/>
        <v>26.083153187276622</v>
      </c>
    </row>
    <row r="175" spans="1:5" ht="12.75">
      <c r="A175" s="5">
        <v>41671</v>
      </c>
      <c r="B175" s="26">
        <f t="shared" si="6"/>
        <v>26.01070769330757</v>
      </c>
      <c r="C175" s="48">
        <v>26.01070769330757</v>
      </c>
      <c r="D175" s="48">
        <v>25.22395297651228</v>
      </c>
      <c r="E175" s="26">
        <f t="shared" si="5"/>
        <v>25.22395297651228</v>
      </c>
    </row>
    <row r="176" spans="1:5" ht="12.75">
      <c r="A176" s="5">
        <v>41699</v>
      </c>
      <c r="B176" s="26">
        <f t="shared" si="6"/>
        <v>31.00800510266287</v>
      </c>
      <c r="C176" s="48">
        <v>31.00800510266287</v>
      </c>
      <c r="D176" s="48">
        <v>26.542151033727173</v>
      </c>
      <c r="E176" s="26">
        <f t="shared" si="5"/>
        <v>26.542151033727173</v>
      </c>
    </row>
    <row r="177" spans="1:5" ht="12.75">
      <c r="A177" s="5">
        <v>41730</v>
      </c>
      <c r="B177" s="26">
        <f t="shared" si="6"/>
        <v>28.535225546200596</v>
      </c>
      <c r="C177" s="48">
        <v>28.535225546200596</v>
      </c>
      <c r="D177" s="48">
        <v>24.766583088355805</v>
      </c>
      <c r="E177" s="26">
        <f t="shared" si="5"/>
        <v>24.766583088355805</v>
      </c>
    </row>
    <row r="178" spans="1:5" ht="12.75">
      <c r="A178" s="5">
        <v>41760</v>
      </c>
      <c r="B178" s="26">
        <f t="shared" si="6"/>
        <v>25.38309062434733</v>
      </c>
      <c r="C178" s="48">
        <v>25.38309062434733</v>
      </c>
      <c r="D178" s="48">
        <v>22.108588853938222</v>
      </c>
      <c r="E178" s="26">
        <f t="shared" si="5"/>
        <v>22.108588853938222</v>
      </c>
    </row>
    <row r="179" spans="1:5" ht="12.75">
      <c r="A179" s="5">
        <v>41791</v>
      </c>
      <c r="B179" s="26">
        <f t="shared" si="6"/>
        <v>55.031000016783985</v>
      </c>
      <c r="C179" s="48">
        <v>55.031000016783985</v>
      </c>
      <c r="D179" s="48">
        <v>21.82296586604217</v>
      </c>
      <c r="E179" s="26">
        <f t="shared" si="5"/>
        <v>21.82296586604217</v>
      </c>
    </row>
    <row r="180" spans="1:5" ht="12.75">
      <c r="A180" s="5">
        <v>41821</v>
      </c>
      <c r="B180" s="26">
        <f t="shared" si="6"/>
        <v>80.65493397688017</v>
      </c>
      <c r="C180" s="48">
        <v>80.65493397688017</v>
      </c>
      <c r="D180" s="48">
        <v>22.00881498877212</v>
      </c>
      <c r="E180" s="26">
        <f t="shared" si="5"/>
        <v>22.00881498877212</v>
      </c>
    </row>
    <row r="181" spans="1:5" ht="12.75">
      <c r="A181" s="5">
        <v>41852</v>
      </c>
      <c r="B181" s="26">
        <f t="shared" si="6"/>
        <v>175.2044352986665</v>
      </c>
      <c r="C181" s="48">
        <v>175.2044352986665</v>
      </c>
      <c r="D181" s="48">
        <v>22.530949539476985</v>
      </c>
      <c r="E181" s="26">
        <f t="shared" si="5"/>
        <v>22.530949539476985</v>
      </c>
    </row>
    <row r="182" spans="1:5" ht="12.75">
      <c r="A182" s="5">
        <v>41883</v>
      </c>
      <c r="B182" s="26">
        <f t="shared" si="6"/>
        <v>50.76835725928343</v>
      </c>
      <c r="C182" s="48">
        <v>50.76835725928343</v>
      </c>
      <c r="D182" s="48">
        <v>22.161377358953384</v>
      </c>
      <c r="E182" s="26">
        <f t="shared" si="5"/>
        <v>22.161377358953384</v>
      </c>
    </row>
    <row r="183" spans="1:5" ht="12.75">
      <c r="A183" s="5">
        <v>41913</v>
      </c>
      <c r="B183" s="26">
        <f t="shared" si="6"/>
        <v>27.193175065224185</v>
      </c>
      <c r="C183" s="48">
        <v>27.193175065224185</v>
      </c>
      <c r="D183" s="48">
        <v>23.396104081945463</v>
      </c>
      <c r="E183" s="26">
        <f t="shared" si="5"/>
        <v>23.396104081945463</v>
      </c>
    </row>
    <row r="184" spans="1:5" ht="12.75">
      <c r="A184" s="5">
        <v>41944</v>
      </c>
      <c r="B184" s="26">
        <f t="shared" si="6"/>
        <v>29.2451800480843</v>
      </c>
      <c r="C184" s="48">
        <v>29.2451800480843</v>
      </c>
      <c r="D184" s="48">
        <v>25.97017882115048</v>
      </c>
      <c r="E184" s="26">
        <f t="shared" si="5"/>
        <v>25.97017882115048</v>
      </c>
    </row>
    <row r="185" spans="1:5" ht="12.75">
      <c r="A185" s="5">
        <v>41974</v>
      </c>
      <c r="B185" s="26">
        <f t="shared" si="6"/>
        <v>28.416060618932956</v>
      </c>
      <c r="C185" s="48">
        <v>28.416060618932956</v>
      </c>
      <c r="D185" s="48">
        <v>26.40953857700213</v>
      </c>
      <c r="E185" s="26">
        <f t="shared" si="5"/>
        <v>26.40953857700213</v>
      </c>
    </row>
    <row r="186" spans="1:5" ht="12.75">
      <c r="A186" s="5">
        <v>42005</v>
      </c>
      <c r="B186" s="26">
        <f t="shared" si="6"/>
        <v>26.97471910271364</v>
      </c>
      <c r="C186" s="48">
        <v>26.97471910271364</v>
      </c>
      <c r="D186" s="48">
        <v>26.123176347355944</v>
      </c>
      <c r="E186" s="26">
        <f t="shared" si="5"/>
        <v>26.123176347355944</v>
      </c>
    </row>
    <row r="187" spans="1:5" ht="12.75">
      <c r="A187" s="5">
        <v>42036</v>
      </c>
      <c r="B187" s="26">
        <f t="shared" si="6"/>
        <v>25.93550185424739</v>
      </c>
      <c r="C187" s="48">
        <v>25.93550185424739</v>
      </c>
      <c r="D187" s="48">
        <v>25.18549923592011</v>
      </c>
      <c r="E187" s="26">
        <f t="shared" si="5"/>
        <v>25.18549923592011</v>
      </c>
    </row>
    <row r="188" spans="1:5" ht="12.75">
      <c r="A188" s="5">
        <v>42064</v>
      </c>
      <c r="B188" s="26">
        <f t="shared" si="6"/>
        <v>33.375856646261276</v>
      </c>
      <c r="C188" s="48">
        <v>33.375856646261276</v>
      </c>
      <c r="D188" s="48">
        <v>27.05297541283038</v>
      </c>
      <c r="E188" s="26">
        <f t="shared" si="5"/>
        <v>27.05297541283038</v>
      </c>
    </row>
    <row r="189" spans="1:5" ht="12.75">
      <c r="A189" s="5">
        <v>42095</v>
      </c>
      <c r="B189" s="26">
        <f t="shared" si="6"/>
        <v>26.988059892681708</v>
      </c>
      <c r="C189" s="48">
        <v>26.988059892681708</v>
      </c>
      <c r="D189" s="48">
        <v>24.045102697062273</v>
      </c>
      <c r="E189" s="26">
        <f t="shared" si="5"/>
        <v>24.045102697062273</v>
      </c>
    </row>
    <row r="190" spans="1:5" ht="12.75">
      <c r="A190" s="5">
        <v>42125</v>
      </c>
      <c r="B190" s="26">
        <f t="shared" si="6"/>
        <v>25.281547655856063</v>
      </c>
      <c r="C190" s="48">
        <v>25.281547655856063</v>
      </c>
      <c r="D190" s="48">
        <v>22.202385340625813</v>
      </c>
      <c r="E190" s="26">
        <f t="shared" si="5"/>
        <v>22.202385340625813</v>
      </c>
    </row>
    <row r="191" spans="1:5" ht="12.75">
      <c r="A191" s="5">
        <v>42156</v>
      </c>
      <c r="B191" s="26">
        <f t="shared" si="6"/>
        <v>54.06945000288139</v>
      </c>
      <c r="C191" s="48">
        <v>54.06945000288139</v>
      </c>
      <c r="D191" s="48">
        <v>21.725299990556458</v>
      </c>
      <c r="E191" s="26">
        <f t="shared" si="5"/>
        <v>21.725299990556458</v>
      </c>
    </row>
    <row r="192" spans="1:5" ht="12.75">
      <c r="A192" s="5">
        <v>42186</v>
      </c>
      <c r="B192" s="26">
        <f t="shared" si="6"/>
        <v>79.29101283134698</v>
      </c>
      <c r="C192" s="48">
        <v>79.29101283134698</v>
      </c>
      <c r="D192" s="48">
        <v>21.87395036833097</v>
      </c>
      <c r="E192" s="26">
        <f t="shared" si="5"/>
        <v>21.87395036833097</v>
      </c>
    </row>
    <row r="193" spans="1:5" ht="12.75">
      <c r="A193" s="5">
        <v>42217</v>
      </c>
      <c r="B193" s="26">
        <f t="shared" si="6"/>
        <v>165.8501512513076</v>
      </c>
      <c r="C193" s="48">
        <v>165.8501512513076</v>
      </c>
      <c r="D193" s="48">
        <v>22.12798508510201</v>
      </c>
      <c r="E193" s="26">
        <f t="shared" si="5"/>
        <v>22.12798508510201</v>
      </c>
    </row>
    <row r="194" spans="1:5" ht="12.75">
      <c r="A194" s="5">
        <v>42248</v>
      </c>
      <c r="B194" s="26">
        <f t="shared" si="6"/>
        <v>65.91002928876416</v>
      </c>
      <c r="C194" s="48">
        <v>65.91002928876416</v>
      </c>
      <c r="D194" s="48">
        <v>22.242249675505718</v>
      </c>
      <c r="E194" s="26">
        <f t="shared" si="5"/>
        <v>22.242249675505718</v>
      </c>
    </row>
    <row r="195" spans="1:5" ht="12.75">
      <c r="A195" s="5">
        <v>42278</v>
      </c>
      <c r="B195" s="26">
        <f t="shared" si="6"/>
        <v>25.586586859761688</v>
      </c>
      <c r="C195" s="48">
        <v>25.586586859761688</v>
      </c>
      <c r="D195" s="48">
        <v>23.21217646756723</v>
      </c>
      <c r="E195" s="26">
        <f t="shared" si="5"/>
        <v>23.21217646756723</v>
      </c>
    </row>
    <row r="196" spans="1:5" ht="12.75">
      <c r="A196" s="5">
        <v>42309</v>
      </c>
      <c r="B196" s="26">
        <f t="shared" si="6"/>
        <v>27.954604735223178</v>
      </c>
      <c r="C196" s="48">
        <v>27.954604735223178</v>
      </c>
      <c r="D196" s="48">
        <v>25.038571439910477</v>
      </c>
      <c r="E196" s="26">
        <f t="shared" si="5"/>
        <v>25.038571439910477</v>
      </c>
    </row>
    <row r="197" spans="1:5" ht="12.75">
      <c r="A197" s="5">
        <v>42339</v>
      </c>
      <c r="B197" s="26">
        <f t="shared" si="6"/>
        <v>27.42740779590654</v>
      </c>
      <c r="C197" s="48">
        <v>27.42740779590654</v>
      </c>
      <c r="D197" s="48">
        <v>26.3555800201758</v>
      </c>
      <c r="E197" s="26">
        <f t="shared" si="5"/>
        <v>26.3555800201758</v>
      </c>
    </row>
    <row r="198" spans="1:5" ht="12.75">
      <c r="A198" s="5">
        <v>42370</v>
      </c>
      <c r="B198" s="26">
        <f t="shared" si="6"/>
        <v>26.92870045999105</v>
      </c>
      <c r="C198" s="48">
        <v>26.92870045999105</v>
      </c>
      <c r="D198" s="48">
        <v>26.237357616041557</v>
      </c>
      <c r="E198" s="26">
        <f aca="true" t="shared" si="7" ref="E198:E261">D198</f>
        <v>26.237357616041557</v>
      </c>
    </row>
    <row r="199" spans="1:5" ht="12.75">
      <c r="A199" s="5">
        <v>42401</v>
      </c>
      <c r="B199" s="26">
        <f t="shared" si="6"/>
        <v>25.93877163744531</v>
      </c>
      <c r="C199" s="48">
        <v>25.93877163744531</v>
      </c>
      <c r="D199" s="48">
        <v>25.17876707236865</v>
      </c>
      <c r="E199" s="26">
        <f t="shared" si="7"/>
        <v>25.17876707236865</v>
      </c>
    </row>
    <row r="200" spans="1:5" ht="12.75">
      <c r="A200" s="5">
        <v>42430</v>
      </c>
      <c r="B200" s="26">
        <f t="shared" si="6"/>
        <v>33.30944551090905</v>
      </c>
      <c r="C200" s="48">
        <v>33.30944551090905</v>
      </c>
      <c r="D200" s="48">
        <v>25.473459993049193</v>
      </c>
      <c r="E200" s="26">
        <f t="shared" si="7"/>
        <v>25.473459993049193</v>
      </c>
    </row>
    <row r="201" spans="1:5" ht="12.75">
      <c r="A201" s="5">
        <v>42461</v>
      </c>
      <c r="B201" s="26">
        <f t="shared" si="6"/>
        <v>27.215738318274965</v>
      </c>
      <c r="C201" s="48">
        <v>27.215738318274965</v>
      </c>
      <c r="D201" s="48">
        <v>24.84923706511173</v>
      </c>
      <c r="E201" s="26">
        <f t="shared" si="7"/>
        <v>24.84923706511173</v>
      </c>
    </row>
    <row r="202" spans="1:5" ht="12.75">
      <c r="A202" s="5">
        <v>42491</v>
      </c>
      <c r="B202" s="26">
        <f t="shared" si="6"/>
        <v>24.221583620793098</v>
      </c>
      <c r="C202" s="48">
        <v>24.221583620793098</v>
      </c>
      <c r="D202" s="48">
        <v>22.239341317123547</v>
      </c>
      <c r="E202" s="26">
        <f t="shared" si="7"/>
        <v>22.239341317123547</v>
      </c>
    </row>
    <row r="203" spans="1:5" ht="12.75">
      <c r="A203" s="5">
        <v>42522</v>
      </c>
      <c r="B203" s="26">
        <f t="shared" si="6"/>
        <v>62.373890391832084</v>
      </c>
      <c r="C203" s="48">
        <v>62.373890391832084</v>
      </c>
      <c r="D203" s="48">
        <v>21.672722797962564</v>
      </c>
      <c r="E203" s="26">
        <f t="shared" si="7"/>
        <v>21.672722797962564</v>
      </c>
    </row>
    <row r="204" spans="1:5" ht="12.75">
      <c r="A204" s="5">
        <v>42552</v>
      </c>
      <c r="B204" s="26">
        <f t="shared" si="6"/>
        <v>79.19908539951625</v>
      </c>
      <c r="C204" s="48">
        <v>79.19908539951625</v>
      </c>
      <c r="D204" s="48">
        <v>21.97770469811141</v>
      </c>
      <c r="E204" s="26">
        <f t="shared" si="7"/>
        <v>21.97770469811141</v>
      </c>
    </row>
    <row r="205" spans="1:5" ht="12.75">
      <c r="A205" s="5">
        <v>42583</v>
      </c>
      <c r="B205" s="26">
        <f t="shared" si="6"/>
        <v>179.3317316673998</v>
      </c>
      <c r="C205" s="48">
        <v>179.3317316673998</v>
      </c>
      <c r="D205" s="48">
        <v>22.002563735917704</v>
      </c>
      <c r="E205" s="26">
        <f t="shared" si="7"/>
        <v>22.002563735917704</v>
      </c>
    </row>
    <row r="206" spans="1:5" ht="12.75">
      <c r="A206" s="5">
        <v>42614</v>
      </c>
      <c r="B206" s="26">
        <f t="shared" si="6"/>
        <v>54.94415767343325</v>
      </c>
      <c r="C206" s="48">
        <v>54.94415767343325</v>
      </c>
      <c r="D206" s="48">
        <v>22.152953976522763</v>
      </c>
      <c r="E206" s="26">
        <f t="shared" si="7"/>
        <v>22.152953976522763</v>
      </c>
    </row>
    <row r="207" spans="1:5" ht="12.75">
      <c r="A207" s="5">
        <v>42644</v>
      </c>
      <c r="B207" s="26">
        <f t="shared" si="6"/>
        <v>25.58028909980142</v>
      </c>
      <c r="C207" s="48">
        <v>25.58028909980142</v>
      </c>
      <c r="D207" s="48">
        <v>23.17272443707186</v>
      </c>
      <c r="E207" s="26">
        <f t="shared" si="7"/>
        <v>23.17272443707186</v>
      </c>
    </row>
    <row r="208" spans="1:5" ht="12.75">
      <c r="A208" s="5">
        <v>42675</v>
      </c>
      <c r="B208" s="26">
        <f t="shared" si="6"/>
        <v>27.91484672065434</v>
      </c>
      <c r="C208" s="48">
        <v>27.91484672065434</v>
      </c>
      <c r="D208" s="48">
        <v>25.525626969119646</v>
      </c>
      <c r="E208" s="26">
        <f t="shared" si="7"/>
        <v>25.525626969119646</v>
      </c>
    </row>
    <row r="209" spans="1:5" ht="12.75">
      <c r="A209" s="5">
        <v>42705</v>
      </c>
      <c r="B209" s="26">
        <f t="shared" si="6"/>
        <v>27.30254708560722</v>
      </c>
      <c r="C209" s="48">
        <v>27.30254708560722</v>
      </c>
      <c r="D209" s="48">
        <v>26.72402069160704</v>
      </c>
      <c r="E209" s="26">
        <f t="shared" si="7"/>
        <v>26.72402069160704</v>
      </c>
    </row>
    <row r="210" spans="1:5" ht="12.75">
      <c r="A210" s="5">
        <v>42736</v>
      </c>
      <c r="B210" s="26">
        <f t="shared" si="6"/>
        <v>26.978571086565033</v>
      </c>
      <c r="C210" s="48">
        <v>26.978571086565033</v>
      </c>
      <c r="D210" s="48">
        <v>26.282138969560506</v>
      </c>
      <c r="E210" s="26">
        <f t="shared" si="7"/>
        <v>26.282138969560506</v>
      </c>
    </row>
    <row r="211" spans="1:5" ht="12.75">
      <c r="A211" s="5">
        <v>42767</v>
      </c>
      <c r="B211" s="26">
        <f aca="true" t="shared" si="8" ref="B211:B257">C211</f>
        <v>26.054588590568688</v>
      </c>
      <c r="C211" s="48">
        <v>26.054588590568688</v>
      </c>
      <c r="D211" s="48">
        <v>25.352172264117304</v>
      </c>
      <c r="E211" s="26">
        <f t="shared" si="7"/>
        <v>25.352172264117304</v>
      </c>
    </row>
    <row r="212" spans="1:5" ht="12.75">
      <c r="A212" s="5">
        <v>42795</v>
      </c>
      <c r="B212" s="26">
        <f t="shared" si="8"/>
        <v>33.021454365803955</v>
      </c>
      <c r="C212" s="48">
        <v>33.021454365803955</v>
      </c>
      <c r="D212" s="48">
        <v>25.88746443708906</v>
      </c>
      <c r="E212" s="26">
        <f t="shared" si="7"/>
        <v>25.88746443708906</v>
      </c>
    </row>
    <row r="213" spans="1:5" ht="12.75">
      <c r="A213" s="5">
        <v>42826</v>
      </c>
      <c r="B213" s="26">
        <f t="shared" si="8"/>
        <v>26.060778374030896</v>
      </c>
      <c r="C213" s="48">
        <v>26.060778374030896</v>
      </c>
      <c r="D213" s="48">
        <v>24.186991280109996</v>
      </c>
      <c r="E213" s="26">
        <f t="shared" si="7"/>
        <v>24.186991280109996</v>
      </c>
    </row>
    <row r="214" spans="1:5" ht="12.75">
      <c r="A214" s="5">
        <v>42856</v>
      </c>
      <c r="B214" s="26">
        <f t="shared" si="8"/>
        <v>24.384272138841506</v>
      </c>
      <c r="C214" s="48">
        <v>24.384272138841506</v>
      </c>
      <c r="D214" s="48">
        <v>22.11740747156841</v>
      </c>
      <c r="E214" s="26">
        <f t="shared" si="7"/>
        <v>22.11740747156841</v>
      </c>
    </row>
    <row r="215" spans="1:5" ht="12.75">
      <c r="A215" s="5">
        <v>42887</v>
      </c>
      <c r="B215" s="26">
        <f t="shared" si="8"/>
        <v>52.706269415723916</v>
      </c>
      <c r="C215" s="48">
        <v>52.706269415723916</v>
      </c>
      <c r="D215" s="48">
        <v>21.774848458988572</v>
      </c>
      <c r="E215" s="26">
        <f t="shared" si="7"/>
        <v>21.774848458988572</v>
      </c>
    </row>
    <row r="216" spans="1:5" ht="12.75">
      <c r="A216" s="5">
        <v>42917</v>
      </c>
      <c r="B216" s="26">
        <f t="shared" si="8"/>
        <v>83.33378428876574</v>
      </c>
      <c r="C216" s="48">
        <v>83.33378428876574</v>
      </c>
      <c r="D216" s="48">
        <v>21.714058718449234</v>
      </c>
      <c r="E216" s="26">
        <f t="shared" si="7"/>
        <v>21.714058718449234</v>
      </c>
    </row>
    <row r="217" spans="1:5" ht="12.75">
      <c r="A217" s="5">
        <v>42948</v>
      </c>
      <c r="B217" s="26">
        <f t="shared" si="8"/>
        <v>162.49142772168742</v>
      </c>
      <c r="C217" s="48">
        <v>162.49142772168742</v>
      </c>
      <c r="D217" s="48">
        <v>22.037707428616983</v>
      </c>
      <c r="E217" s="26">
        <f t="shared" si="7"/>
        <v>22.037707428616983</v>
      </c>
    </row>
    <row r="218" spans="1:5" ht="12.75">
      <c r="A218" s="5">
        <v>42979</v>
      </c>
      <c r="B218" s="26">
        <f t="shared" si="8"/>
        <v>53.057680645964766</v>
      </c>
      <c r="C218" s="48">
        <v>53.057680645964766</v>
      </c>
      <c r="D218" s="48">
        <v>22.21368379975763</v>
      </c>
      <c r="E218" s="26">
        <f t="shared" si="7"/>
        <v>22.21368379975763</v>
      </c>
    </row>
    <row r="219" spans="1:5" ht="12.75">
      <c r="A219" s="5">
        <v>43009</v>
      </c>
      <c r="B219" s="26">
        <f t="shared" si="8"/>
        <v>25.14517176566</v>
      </c>
      <c r="C219" s="48">
        <v>25.14517176566</v>
      </c>
      <c r="D219" s="48">
        <v>23.435405158986967</v>
      </c>
      <c r="E219" s="26">
        <f t="shared" si="7"/>
        <v>23.435405158986967</v>
      </c>
    </row>
    <row r="220" spans="1:5" ht="12.75">
      <c r="A220" s="5">
        <v>43040</v>
      </c>
      <c r="B220" s="26">
        <f t="shared" si="8"/>
        <v>28.428216367814084</v>
      </c>
      <c r="C220" s="48">
        <v>28.428216367814084</v>
      </c>
      <c r="D220" s="48">
        <v>25.205650638176127</v>
      </c>
      <c r="E220" s="26">
        <f t="shared" si="7"/>
        <v>25.205650638176127</v>
      </c>
    </row>
    <row r="221" spans="1:5" ht="12.75">
      <c r="A221" s="5">
        <v>43070</v>
      </c>
      <c r="B221" s="26">
        <f t="shared" si="8"/>
        <v>27.46083017757666</v>
      </c>
      <c r="C221" s="48">
        <v>27.46083017757666</v>
      </c>
      <c r="D221" s="48">
        <v>26.598051077150544</v>
      </c>
      <c r="E221" s="26">
        <f t="shared" si="7"/>
        <v>26.598051077150544</v>
      </c>
    </row>
    <row r="222" spans="1:5" ht="12.75">
      <c r="A222" s="5">
        <v>43101</v>
      </c>
      <c r="B222" s="26">
        <f t="shared" si="8"/>
        <v>27.218738280303864</v>
      </c>
      <c r="C222" s="48">
        <v>27.218738280303864</v>
      </c>
      <c r="D222" s="48">
        <v>26.38696453526617</v>
      </c>
      <c r="E222" s="26">
        <f t="shared" si="7"/>
        <v>26.38696453526617</v>
      </c>
    </row>
    <row r="223" spans="1:5" ht="12.75">
      <c r="A223" s="5">
        <v>43132</v>
      </c>
      <c r="B223" s="26">
        <f t="shared" si="8"/>
        <v>25.885630535878946</v>
      </c>
      <c r="C223" s="48">
        <v>25.885630535878946</v>
      </c>
      <c r="D223" s="48">
        <v>25.267785842913494</v>
      </c>
      <c r="E223" s="26">
        <f t="shared" si="7"/>
        <v>25.267785842913494</v>
      </c>
    </row>
    <row r="224" spans="1:5" ht="12.75">
      <c r="A224" s="5">
        <v>43160</v>
      </c>
      <c r="B224" s="26">
        <f t="shared" si="8"/>
        <v>31.488616973781742</v>
      </c>
      <c r="C224" s="48">
        <v>31.488616973781742</v>
      </c>
      <c r="D224" s="48">
        <v>25.863948041576926</v>
      </c>
      <c r="E224" s="26">
        <f t="shared" si="7"/>
        <v>25.863948041576926</v>
      </c>
    </row>
    <row r="225" spans="1:5" ht="12.75">
      <c r="A225" s="5">
        <v>43191</v>
      </c>
      <c r="B225" s="26">
        <f t="shared" si="8"/>
        <v>26.204667710921854</v>
      </c>
      <c r="C225" s="48">
        <v>26.204667710921854</v>
      </c>
      <c r="D225" s="48">
        <v>24.236970958134798</v>
      </c>
      <c r="E225" s="26">
        <f t="shared" si="7"/>
        <v>24.236970958134798</v>
      </c>
    </row>
    <row r="226" spans="1:5" ht="12.75">
      <c r="A226" s="5">
        <v>43221</v>
      </c>
      <c r="B226" s="26">
        <f t="shared" si="8"/>
        <v>24.92758958629058</v>
      </c>
      <c r="C226" s="48">
        <v>24.92758958629058</v>
      </c>
      <c r="D226" s="48">
        <v>22.30613811444194</v>
      </c>
      <c r="E226" s="26">
        <f t="shared" si="7"/>
        <v>22.30613811444194</v>
      </c>
    </row>
    <row r="227" spans="1:5" ht="12.75">
      <c r="A227" s="5">
        <v>43252</v>
      </c>
      <c r="B227" s="26">
        <f t="shared" si="8"/>
        <v>77.86697577747076</v>
      </c>
      <c r="C227" s="48">
        <v>77.86697577747076</v>
      </c>
      <c r="D227" s="48">
        <v>21.779396585352583</v>
      </c>
      <c r="E227" s="26">
        <f t="shared" si="7"/>
        <v>21.779396585352583</v>
      </c>
    </row>
    <row r="228" spans="1:5" ht="12.75">
      <c r="A228" s="5">
        <v>43282</v>
      </c>
      <c r="B228" s="26">
        <f t="shared" si="8"/>
        <v>84.2644293517718</v>
      </c>
      <c r="C228" s="48">
        <v>84.2644293517718</v>
      </c>
      <c r="D228" s="48">
        <v>21.91567711552903</v>
      </c>
      <c r="E228" s="26">
        <f t="shared" si="7"/>
        <v>21.91567711552903</v>
      </c>
    </row>
    <row r="229" spans="1:5" ht="12.75">
      <c r="A229" s="5">
        <v>43313</v>
      </c>
      <c r="B229" s="26">
        <f t="shared" si="8"/>
        <v>166.04074050799278</v>
      </c>
      <c r="C229" s="48">
        <v>166.04074050799278</v>
      </c>
      <c r="D229" s="48">
        <v>22.233214982167297</v>
      </c>
      <c r="E229" s="26">
        <f t="shared" si="7"/>
        <v>22.233214982167297</v>
      </c>
    </row>
    <row r="230" spans="1:5" ht="12.75">
      <c r="A230" s="5">
        <v>43344</v>
      </c>
      <c r="B230" s="26">
        <f t="shared" si="8"/>
        <v>33.21602326179637</v>
      </c>
      <c r="C230" s="48">
        <v>33.21602326179637</v>
      </c>
      <c r="D230" s="48">
        <v>22.181583007580084</v>
      </c>
      <c r="E230" s="26">
        <f t="shared" si="7"/>
        <v>22.181583007580084</v>
      </c>
    </row>
    <row r="231" spans="1:5" ht="12.75">
      <c r="A231" s="5">
        <v>43374</v>
      </c>
      <c r="B231" s="26">
        <f t="shared" si="8"/>
        <v>26.26380845680147</v>
      </c>
      <c r="C231" s="48">
        <v>26.26380845680147</v>
      </c>
      <c r="D231" s="48">
        <v>22.918667967010517</v>
      </c>
      <c r="E231" s="26">
        <f t="shared" si="7"/>
        <v>22.918667967010517</v>
      </c>
    </row>
    <row r="232" spans="1:5" ht="12.75">
      <c r="A232" s="5">
        <v>43405</v>
      </c>
      <c r="B232" s="26">
        <f t="shared" si="8"/>
        <v>28.390992001010044</v>
      </c>
      <c r="C232" s="48">
        <v>28.390992001010044</v>
      </c>
      <c r="D232" s="48">
        <v>25.224332803571173</v>
      </c>
      <c r="E232" s="26">
        <f t="shared" si="7"/>
        <v>25.224332803571173</v>
      </c>
    </row>
    <row r="233" spans="1:5" ht="12.75">
      <c r="A233" s="5">
        <v>43435</v>
      </c>
      <c r="B233" s="26">
        <f t="shared" si="8"/>
        <v>27.785540449457827</v>
      </c>
      <c r="C233" s="48">
        <v>27.785540449457827</v>
      </c>
      <c r="D233" s="48">
        <v>26.499380869514273</v>
      </c>
      <c r="E233" s="26">
        <f t="shared" si="7"/>
        <v>26.499380869514273</v>
      </c>
    </row>
    <row r="234" spans="1:5" ht="12.75">
      <c r="A234" s="5">
        <v>43466</v>
      </c>
      <c r="B234" s="26">
        <f t="shared" si="8"/>
        <v>27.267712506590293</v>
      </c>
      <c r="C234" s="48">
        <v>27.267712506590293</v>
      </c>
      <c r="D234" s="48">
        <v>26.55225611336743</v>
      </c>
      <c r="E234" s="26">
        <f t="shared" si="7"/>
        <v>26.55225611336743</v>
      </c>
    </row>
    <row r="235" spans="1:5" ht="12.75">
      <c r="A235" s="5">
        <v>43497</v>
      </c>
      <c r="B235" s="26">
        <f t="shared" si="8"/>
        <v>25.928792458959194</v>
      </c>
      <c r="C235" s="48">
        <v>25.928792458959194</v>
      </c>
      <c r="D235" s="48">
        <v>25.480311153845815</v>
      </c>
      <c r="E235" s="26">
        <f t="shared" si="7"/>
        <v>25.480311153845815</v>
      </c>
    </row>
    <row r="236" spans="1:5" ht="12.75">
      <c r="A236" s="5">
        <v>43525</v>
      </c>
      <c r="B236" s="26">
        <f t="shared" si="8"/>
        <v>29.735576646137304</v>
      </c>
      <c r="C236" s="48">
        <v>29.735576646137304</v>
      </c>
      <c r="D236" s="48">
        <v>25.805275646880407</v>
      </c>
      <c r="E236" s="26">
        <f t="shared" si="7"/>
        <v>25.805275646880407</v>
      </c>
    </row>
    <row r="237" spans="1:5" ht="12.75">
      <c r="A237" s="5">
        <v>43556</v>
      </c>
      <c r="B237" s="26">
        <f t="shared" si="8"/>
        <v>26.069647392023327</v>
      </c>
      <c r="C237" s="48">
        <v>26.069647392023327</v>
      </c>
      <c r="D237" s="48">
        <v>24.643895953732205</v>
      </c>
      <c r="E237" s="26">
        <f t="shared" si="7"/>
        <v>24.643895953732205</v>
      </c>
    </row>
    <row r="238" spans="1:5" ht="12.75">
      <c r="A238" s="5">
        <v>43586</v>
      </c>
      <c r="B238" s="26">
        <f t="shared" si="8"/>
        <v>24.14044139906468</v>
      </c>
      <c r="C238" s="48">
        <v>24.14044139906468</v>
      </c>
      <c r="D238" s="48">
        <v>22.314008991412784</v>
      </c>
      <c r="E238" s="26">
        <f t="shared" si="7"/>
        <v>22.314008991412784</v>
      </c>
    </row>
    <row r="239" spans="1:5" ht="12.75">
      <c r="A239" s="5">
        <v>43617</v>
      </c>
      <c r="B239" s="26">
        <f t="shared" si="8"/>
        <v>52.87622935329334</v>
      </c>
      <c r="C239" s="48">
        <v>52.87622935329334</v>
      </c>
      <c r="D239" s="48">
        <v>21.78390775397023</v>
      </c>
      <c r="E239" s="26">
        <f t="shared" si="7"/>
        <v>21.78390775397023</v>
      </c>
    </row>
    <row r="240" spans="1:5" ht="12.75">
      <c r="A240" s="5">
        <v>43647</v>
      </c>
      <c r="B240" s="26">
        <f t="shared" si="8"/>
        <v>79.65568023341783</v>
      </c>
      <c r="C240" s="48">
        <v>79.65568023341783</v>
      </c>
      <c r="D240" s="48">
        <v>22.03248524879633</v>
      </c>
      <c r="E240" s="26">
        <f t="shared" si="7"/>
        <v>22.03248524879633</v>
      </c>
    </row>
    <row r="241" spans="1:5" ht="12.75">
      <c r="A241" s="5">
        <v>43678</v>
      </c>
      <c r="B241" s="26">
        <f t="shared" si="8"/>
        <v>158.05587624887337</v>
      </c>
      <c r="C241" s="48">
        <v>158.05587624887337</v>
      </c>
      <c r="D241" s="48">
        <v>22.334811873156553</v>
      </c>
      <c r="E241" s="26">
        <f t="shared" si="7"/>
        <v>22.334811873156553</v>
      </c>
    </row>
    <row r="242" spans="1:5" ht="12.75">
      <c r="A242" s="5">
        <v>43709</v>
      </c>
      <c r="B242" s="26">
        <f t="shared" si="8"/>
        <v>29.684230418864708</v>
      </c>
      <c r="C242" s="48">
        <v>29.684230418864708</v>
      </c>
      <c r="D242" s="48">
        <v>22.24571597976943</v>
      </c>
      <c r="E242" s="26">
        <f t="shared" si="7"/>
        <v>22.24571597976943</v>
      </c>
    </row>
    <row r="243" spans="1:5" ht="12.75">
      <c r="A243" s="5">
        <v>43739</v>
      </c>
      <c r="B243" s="26">
        <f t="shared" si="8"/>
        <v>25.39682998639848</v>
      </c>
      <c r="C243" s="48">
        <v>25.39682998639848</v>
      </c>
      <c r="D243" s="48">
        <v>22.978808768836316</v>
      </c>
      <c r="E243" s="26">
        <f t="shared" si="7"/>
        <v>22.978808768836316</v>
      </c>
    </row>
    <row r="244" spans="1:5" ht="12.75">
      <c r="A244" s="5">
        <v>43770</v>
      </c>
      <c r="B244" s="26">
        <f t="shared" si="8"/>
        <v>27.791294648721536</v>
      </c>
      <c r="C244" s="48">
        <v>27.791294648721536</v>
      </c>
      <c r="D244" s="48">
        <v>25.16644964415072</v>
      </c>
      <c r="E244" s="26">
        <f t="shared" si="7"/>
        <v>25.16644964415072</v>
      </c>
    </row>
    <row r="245" spans="1:5" ht="12.75">
      <c r="A245" s="5">
        <v>43800</v>
      </c>
      <c r="B245" s="26">
        <f t="shared" si="8"/>
        <v>27.612594601588096</v>
      </c>
      <c r="C245" s="48">
        <v>27.612594601588096</v>
      </c>
      <c r="D245" s="48">
        <v>26.694437773002974</v>
      </c>
      <c r="E245" s="26">
        <f t="shared" si="7"/>
        <v>26.694437773002974</v>
      </c>
    </row>
    <row r="246" spans="1:5" ht="12.75">
      <c r="A246" s="5">
        <v>43831</v>
      </c>
      <c r="B246" s="26">
        <f t="shared" si="8"/>
        <v>27.192009532657718</v>
      </c>
      <c r="C246" s="48">
        <v>27.192009532657718</v>
      </c>
      <c r="D246" s="48">
        <v>26.544537167424604</v>
      </c>
      <c r="E246" s="26">
        <f t="shared" si="7"/>
        <v>26.544537167424604</v>
      </c>
    </row>
    <row r="247" spans="1:5" ht="12.75">
      <c r="A247" s="5">
        <v>43862</v>
      </c>
      <c r="B247" s="26">
        <f t="shared" si="8"/>
        <v>25.8495782806902</v>
      </c>
      <c r="C247" s="48">
        <v>25.8495782806902</v>
      </c>
      <c r="D247" s="48">
        <v>25.36705627730501</v>
      </c>
      <c r="E247" s="26">
        <f t="shared" si="7"/>
        <v>25.36705627730501</v>
      </c>
    </row>
    <row r="248" spans="1:5" ht="12.75">
      <c r="A248" s="5">
        <v>43891</v>
      </c>
      <c r="B248" s="26">
        <f t="shared" si="8"/>
        <v>30.569193300576842</v>
      </c>
      <c r="C248" s="48">
        <v>30.569193300576842</v>
      </c>
      <c r="D248" s="48">
        <v>25.556089787742547</v>
      </c>
      <c r="E248" s="26">
        <f t="shared" si="7"/>
        <v>25.556089787742547</v>
      </c>
    </row>
    <row r="249" spans="1:5" ht="12.75">
      <c r="A249" s="5">
        <v>43922</v>
      </c>
      <c r="B249" s="26">
        <f t="shared" si="8"/>
        <v>26.828399384933107</v>
      </c>
      <c r="C249" s="48">
        <v>26.828399384933107</v>
      </c>
      <c r="D249" s="48">
        <v>24.660061636273046</v>
      </c>
      <c r="E249" s="26">
        <f t="shared" si="7"/>
        <v>24.660061636273046</v>
      </c>
    </row>
    <row r="250" spans="1:5" ht="12.75">
      <c r="A250" s="5">
        <v>43952</v>
      </c>
      <c r="B250" s="26">
        <f t="shared" si="8"/>
        <v>24.227889593032476</v>
      </c>
      <c r="C250" s="48">
        <v>24.227889593032476</v>
      </c>
      <c r="D250" s="48">
        <v>22.33755448865713</v>
      </c>
      <c r="E250" s="26">
        <f t="shared" si="7"/>
        <v>22.33755448865713</v>
      </c>
    </row>
    <row r="251" spans="1:5" ht="12.75">
      <c r="A251" s="5">
        <v>43983</v>
      </c>
      <c r="B251" s="26">
        <f t="shared" si="8"/>
        <v>52.4450334399903</v>
      </c>
      <c r="C251" s="48">
        <v>52.4450334399903</v>
      </c>
      <c r="D251" s="48">
        <v>21.87733937070313</v>
      </c>
      <c r="E251" s="26">
        <f t="shared" si="7"/>
        <v>21.87733937070313</v>
      </c>
    </row>
    <row r="252" spans="1:5" ht="12.75">
      <c r="A252" s="5">
        <v>44013</v>
      </c>
      <c r="B252" s="26">
        <f t="shared" si="8"/>
        <v>79.46755534094981</v>
      </c>
      <c r="C252" s="48">
        <v>79.46755534094981</v>
      </c>
      <c r="D252" s="48">
        <v>21.935627807086565</v>
      </c>
      <c r="E252" s="26">
        <f t="shared" si="7"/>
        <v>21.935627807086565</v>
      </c>
    </row>
    <row r="253" spans="1:5" ht="12.75">
      <c r="A253" s="5">
        <v>44044</v>
      </c>
      <c r="B253" s="26">
        <f t="shared" si="8"/>
        <v>153.04053366669996</v>
      </c>
      <c r="C253" s="48">
        <v>153.04053366669996</v>
      </c>
      <c r="D253" s="48">
        <v>22.483133571683002</v>
      </c>
      <c r="E253" s="26">
        <f t="shared" si="7"/>
        <v>22.483133571683002</v>
      </c>
    </row>
    <row r="254" spans="1:5" ht="12.75">
      <c r="A254" s="5">
        <v>44075</v>
      </c>
      <c r="B254" s="26">
        <f t="shared" si="8"/>
        <v>55.385170334978504</v>
      </c>
      <c r="C254" s="48">
        <v>55.385170334978504</v>
      </c>
      <c r="D254" s="48">
        <v>22.393393870200907</v>
      </c>
      <c r="E254" s="26">
        <f t="shared" si="7"/>
        <v>22.393393870200907</v>
      </c>
    </row>
    <row r="255" spans="1:5" ht="12.75">
      <c r="A255" s="5">
        <v>44105</v>
      </c>
      <c r="B255" s="26">
        <f t="shared" si="8"/>
        <v>24.634255768499646</v>
      </c>
      <c r="C255" s="48">
        <v>24.634255768499646</v>
      </c>
      <c r="D255" s="48">
        <v>22.881130591115408</v>
      </c>
      <c r="E255" s="26">
        <f t="shared" si="7"/>
        <v>22.881130591115408</v>
      </c>
    </row>
    <row r="256" spans="1:5" ht="12.75">
      <c r="A256" s="5">
        <v>44136</v>
      </c>
      <c r="B256" s="26">
        <f t="shared" si="8"/>
        <v>27.678707966064152</v>
      </c>
      <c r="C256" s="48">
        <v>27.678707966064152</v>
      </c>
      <c r="D256" s="48">
        <v>25.006784479998718</v>
      </c>
      <c r="E256" s="26">
        <f t="shared" si="7"/>
        <v>25.006784479998718</v>
      </c>
    </row>
    <row r="257" spans="1:5" ht="12.75">
      <c r="A257" s="5">
        <v>44166</v>
      </c>
      <c r="B257" s="26">
        <f t="shared" si="8"/>
        <v>27.653570233974193</v>
      </c>
      <c r="C257" s="48">
        <v>27.653570233974193</v>
      </c>
      <c r="D257" s="48">
        <v>26.65731474599155</v>
      </c>
      <c r="E257" s="26">
        <f t="shared" si="7"/>
        <v>26.65731474599155</v>
      </c>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sheetData>
  <mergeCells count="1">
    <mergeCell ref="B4:E4"/>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11"/>
  <dimension ref="A1:P604"/>
  <sheetViews>
    <sheetView tabSelected="1" zoomScale="85" zoomScaleNormal="85" workbookViewId="0" topLeftCell="A1">
      <selection activeCell="Q13" sqref="Q12:Q13"/>
    </sheetView>
  </sheetViews>
  <sheetFormatPr defaultColWidth="9.140625" defaultRowHeight="12.75"/>
  <cols>
    <col min="1" max="1" width="20.28125" style="20" customWidth="1"/>
    <col min="2" max="2" width="9.28125" style="8" customWidth="1"/>
    <col min="3" max="14" width="7.57421875" style="8" customWidth="1"/>
    <col min="15" max="16384" width="9.140625" style="8" customWidth="1"/>
  </cols>
  <sheetData>
    <row r="1" ht="12.75">
      <c r="A1" s="20" t="s">
        <v>30</v>
      </c>
    </row>
    <row r="2" ht="12.75">
      <c r="A2" s="20" t="s">
        <v>359</v>
      </c>
    </row>
    <row r="4" spans="1:14" ht="12.75">
      <c r="A4" s="52" t="s">
        <v>12</v>
      </c>
      <c r="B4" s="47" t="s">
        <v>13</v>
      </c>
      <c r="C4" s="47" t="s">
        <v>4</v>
      </c>
      <c r="D4" s="47" t="s">
        <v>5</v>
      </c>
      <c r="E4" s="47" t="s">
        <v>6</v>
      </c>
      <c r="F4" s="47" t="s">
        <v>7</v>
      </c>
      <c r="G4" s="47" t="s">
        <v>8</v>
      </c>
      <c r="H4" s="47" t="s">
        <v>9</v>
      </c>
      <c r="I4" s="47" t="s">
        <v>10</v>
      </c>
      <c r="J4" s="47" t="s">
        <v>11</v>
      </c>
      <c r="K4" s="47" t="s">
        <v>0</v>
      </c>
      <c r="L4" s="47" t="s">
        <v>1</v>
      </c>
      <c r="M4" s="47" t="s">
        <v>2</v>
      </c>
      <c r="N4" s="47" t="s">
        <v>3</v>
      </c>
    </row>
    <row r="5" spans="1:14" ht="12.75">
      <c r="A5" s="41" t="s">
        <v>38</v>
      </c>
      <c r="B5" s="49">
        <v>1</v>
      </c>
      <c r="C5" s="48">
        <v>5.594405594405594</v>
      </c>
      <c r="D5" s="48">
        <v>3.896103896103896</v>
      </c>
      <c r="E5" s="48">
        <v>3.5964035964035967</v>
      </c>
      <c r="F5" s="48">
        <v>3.796203796203796</v>
      </c>
      <c r="G5" s="48">
        <v>2.197802197802198</v>
      </c>
      <c r="H5" s="48">
        <v>0.3996003996003996</v>
      </c>
      <c r="I5" s="48">
        <v>0.0999000999000999</v>
      </c>
      <c r="J5" s="48">
        <v>0.1998001998001998</v>
      </c>
      <c r="K5" s="48">
        <v>1.098901098901099</v>
      </c>
      <c r="L5" s="48">
        <v>1.998001998001998</v>
      </c>
      <c r="M5" s="48">
        <v>4.495504495504496</v>
      </c>
      <c r="N5" s="48">
        <v>8.391608391608392</v>
      </c>
    </row>
    <row r="6" spans="1:14" ht="12.75">
      <c r="A6" s="41" t="s">
        <v>103</v>
      </c>
      <c r="B6" s="49">
        <v>2</v>
      </c>
      <c r="C6" s="48">
        <v>5.994005994005994</v>
      </c>
      <c r="D6" s="48">
        <v>5.694305694305695</v>
      </c>
      <c r="E6" s="48">
        <v>4.095904095904095</v>
      </c>
      <c r="F6" s="48">
        <v>3.4965034965034967</v>
      </c>
      <c r="G6" s="48">
        <v>2.197802197802198</v>
      </c>
      <c r="H6" s="48">
        <v>0.4995004995004995</v>
      </c>
      <c r="I6" s="48">
        <v>0.1998001998001998</v>
      </c>
      <c r="J6" s="48">
        <v>0.3996003996003996</v>
      </c>
      <c r="K6" s="48">
        <v>1.1988011988011988</v>
      </c>
      <c r="L6" s="48">
        <v>3.696303696303697</v>
      </c>
      <c r="M6" s="48">
        <v>3.5964035964035967</v>
      </c>
      <c r="N6" s="48">
        <v>3.996003996003996</v>
      </c>
    </row>
    <row r="7" spans="1:14" ht="12.75">
      <c r="A7" s="41">
        <f>VLOOKUP(A5,'Load &amp; Coincident Factors'!B$2:D$151,2,0)</f>
        <v>0.21</v>
      </c>
      <c r="B7" s="49">
        <v>3</v>
      </c>
      <c r="C7" s="48">
        <v>3.3966033966033966</v>
      </c>
      <c r="D7" s="48">
        <v>1.998001998001998</v>
      </c>
      <c r="E7" s="48">
        <v>1.7982017982017984</v>
      </c>
      <c r="F7" s="48">
        <v>1.098901098901099</v>
      </c>
      <c r="G7" s="48">
        <v>0.5994005994005994</v>
      </c>
      <c r="H7" s="48">
        <v>0.1998001998001998</v>
      </c>
      <c r="I7" s="48">
        <v>1.098901098901099</v>
      </c>
      <c r="J7" s="48">
        <v>0.5994005994005994</v>
      </c>
      <c r="K7" s="48">
        <v>0.5994005994005994</v>
      </c>
      <c r="L7" s="48">
        <v>1.2987012987012987</v>
      </c>
      <c r="M7" s="48">
        <v>1.898101898101898</v>
      </c>
      <c r="N7" s="48">
        <v>2.2977022977022976</v>
      </c>
    </row>
    <row r="8" spans="1:15" ht="12.75">
      <c r="A8" s="41">
        <f>VLOOKUP(A5,'Load &amp; Coincident Factors'!B$2:D$151,3,0)</f>
        <v>0.401</v>
      </c>
      <c r="B8" s="49">
        <v>4</v>
      </c>
      <c r="C8" s="48">
        <v>1.898101898101898</v>
      </c>
      <c r="D8" s="48">
        <v>1.2987012987012987</v>
      </c>
      <c r="E8" s="48">
        <v>3.0969030969030973</v>
      </c>
      <c r="F8" s="48">
        <v>0.8991008991008992</v>
      </c>
      <c r="G8" s="48">
        <v>0.1998001998001998</v>
      </c>
      <c r="H8" s="48">
        <v>1.1988011988011988</v>
      </c>
      <c r="I8" s="48">
        <v>0.2997002997002997</v>
      </c>
      <c r="J8" s="48">
        <v>0.1998001998001998</v>
      </c>
      <c r="K8" s="48">
        <v>0.1998001998001998</v>
      </c>
      <c r="L8" s="48">
        <v>0.6993006993006993</v>
      </c>
      <c r="M8" s="48">
        <v>1.098901098901099</v>
      </c>
      <c r="N8" s="48">
        <v>1.1988011988011988</v>
      </c>
      <c r="O8" s="11"/>
    </row>
    <row r="9" spans="1:14" ht="12.75">
      <c r="A9" s="41" t="s">
        <v>39</v>
      </c>
      <c r="B9" s="49">
        <v>1</v>
      </c>
      <c r="C9" s="48">
        <v>5.189620758483034</v>
      </c>
      <c r="D9" s="48">
        <v>3.692614770459082</v>
      </c>
      <c r="E9" s="48">
        <v>3.692614770459082</v>
      </c>
      <c r="F9" s="48">
        <v>2.19560878243513</v>
      </c>
      <c r="G9" s="48">
        <v>1.2974051896207586</v>
      </c>
      <c r="H9" s="48">
        <v>0.09980039920159682</v>
      </c>
      <c r="I9" s="48">
        <v>0.09980039920159682</v>
      </c>
      <c r="J9" s="48">
        <v>0.09980039920159682</v>
      </c>
      <c r="K9" s="48">
        <v>0.8982035928143713</v>
      </c>
      <c r="L9" s="48">
        <v>2.8942115768463075</v>
      </c>
      <c r="M9" s="48">
        <v>3.1936127744510983</v>
      </c>
      <c r="N9" s="48">
        <v>4.291417165668663</v>
      </c>
    </row>
    <row r="10" spans="1:14" ht="12.75">
      <c r="A10" s="41" t="s">
        <v>103</v>
      </c>
      <c r="B10" s="49">
        <v>2</v>
      </c>
      <c r="C10" s="48">
        <v>7.385229540918164</v>
      </c>
      <c r="D10" s="48">
        <v>5.688622754491019</v>
      </c>
      <c r="E10" s="48">
        <v>5.389221556886228</v>
      </c>
      <c r="F10" s="48">
        <v>2.9940119760479043</v>
      </c>
      <c r="G10" s="48">
        <v>1.3972055888223553</v>
      </c>
      <c r="H10" s="48">
        <v>0.9980039920159681</v>
      </c>
      <c r="I10" s="48">
        <v>0.09980039920159682</v>
      </c>
      <c r="J10" s="48">
        <v>0.09980039920159682</v>
      </c>
      <c r="K10" s="48">
        <v>1.5968063872255491</v>
      </c>
      <c r="L10" s="48">
        <v>2.4950099800399204</v>
      </c>
      <c r="M10" s="48">
        <v>5.289421157684631</v>
      </c>
      <c r="N10" s="48">
        <v>7.385229540918164</v>
      </c>
    </row>
    <row r="11" spans="1:14" ht="12.75">
      <c r="A11" s="41">
        <f>VLOOKUP(A9,'Load &amp; Coincident Factors'!B$2:D$151,2,0)</f>
        <v>0.178</v>
      </c>
      <c r="B11" s="49">
        <v>3</v>
      </c>
      <c r="C11" s="48">
        <v>3.5928143712574854</v>
      </c>
      <c r="D11" s="48">
        <v>2.694610778443114</v>
      </c>
      <c r="E11" s="48">
        <v>2.3952095808383236</v>
      </c>
      <c r="F11" s="48">
        <v>2.694610778443114</v>
      </c>
      <c r="G11" s="48">
        <v>1.8962075848303392</v>
      </c>
      <c r="H11" s="48">
        <v>0.19960079840319364</v>
      </c>
      <c r="I11" s="48">
        <v>0.8982035928143713</v>
      </c>
      <c r="J11" s="48">
        <v>0.49900199600798406</v>
      </c>
      <c r="K11" s="48">
        <v>0.5988023952095809</v>
      </c>
      <c r="L11" s="48">
        <v>1.5968063872255491</v>
      </c>
      <c r="M11" s="48">
        <v>2.2954091816367264</v>
      </c>
      <c r="N11" s="48">
        <v>3.2934131736526946</v>
      </c>
    </row>
    <row r="12" spans="1:14" ht="12.75">
      <c r="A12" s="41">
        <f>VLOOKUP(A9,'Load &amp; Coincident Factors'!B$2:D$151,3,0)</f>
        <v>0.366</v>
      </c>
      <c r="B12" s="49">
        <v>4</v>
      </c>
      <c r="C12" s="48">
        <v>1.3972055888223553</v>
      </c>
      <c r="D12" s="48">
        <v>1.097804391217565</v>
      </c>
      <c r="E12" s="48">
        <v>0.9980039920159681</v>
      </c>
      <c r="F12" s="48">
        <v>0.49900199600798406</v>
      </c>
      <c r="G12" s="48">
        <v>0.49900199600798406</v>
      </c>
      <c r="H12" s="48">
        <v>1.097804391217565</v>
      </c>
      <c r="I12" s="48">
        <v>0.49900199600798406</v>
      </c>
      <c r="J12" s="48">
        <v>0.09980039920159682</v>
      </c>
      <c r="K12" s="48">
        <v>0.09980039920159682</v>
      </c>
      <c r="L12" s="48">
        <v>0.49900199600798406</v>
      </c>
      <c r="M12" s="48">
        <v>0.5988023952095809</v>
      </c>
      <c r="N12" s="48">
        <v>1.4970059880239521</v>
      </c>
    </row>
    <row r="13" spans="1:14" ht="12.75">
      <c r="A13" s="41" t="s">
        <v>78</v>
      </c>
      <c r="B13" s="14">
        <v>1</v>
      </c>
      <c r="C13" s="26">
        <v>5.110617331658778</v>
      </c>
      <c r="D13" s="26">
        <v>4.057578977876535</v>
      </c>
      <c r="E13" s="26">
        <v>3.2364022799729506</v>
      </c>
      <c r="F13" s="26">
        <v>3.410298521881945</v>
      </c>
      <c r="G13" s="26">
        <v>1.1882909863781281</v>
      </c>
      <c r="H13" s="26">
        <v>0.27050526519176904</v>
      </c>
      <c r="I13" s="26">
        <v>0.09660902328277465</v>
      </c>
      <c r="J13" s="26">
        <v>0.09660902328277465</v>
      </c>
      <c r="K13" s="26">
        <v>0.5410105303835381</v>
      </c>
      <c r="L13" s="26">
        <v>1.7776060284030535</v>
      </c>
      <c r="M13" s="26">
        <v>3.3426722055840026</v>
      </c>
      <c r="N13" s="26">
        <v>5.651627862042316</v>
      </c>
    </row>
    <row r="14" spans="1:14" ht="12.75">
      <c r="A14" s="41" t="s">
        <v>103</v>
      </c>
      <c r="B14" s="14">
        <v>2</v>
      </c>
      <c r="C14" s="26">
        <v>7.303642160177763</v>
      </c>
      <c r="D14" s="26">
        <v>6.472804559945901</v>
      </c>
      <c r="E14" s="26">
        <v>5.091295527002223</v>
      </c>
      <c r="F14" s="26">
        <v>4.444015071007633</v>
      </c>
      <c r="G14" s="26">
        <v>1.603709786494059</v>
      </c>
      <c r="H14" s="26">
        <v>0.4927060187421507</v>
      </c>
      <c r="I14" s="26">
        <v>0.1932180465655493</v>
      </c>
      <c r="J14" s="26">
        <v>0.1642353395807169</v>
      </c>
      <c r="K14" s="26">
        <v>0.9081248188580816</v>
      </c>
      <c r="L14" s="26">
        <v>2.434547386725921</v>
      </c>
      <c r="M14" s="26">
        <v>4.72418123852768</v>
      </c>
      <c r="N14" s="26">
        <v>8.008888030142018</v>
      </c>
    </row>
    <row r="15" spans="1:14" ht="12.75">
      <c r="A15" s="41">
        <f>VLOOKUP(A13,'Load &amp; Coincident Factors'!B$2:D$151,2,0)</f>
        <v>0.238</v>
      </c>
      <c r="B15" s="14">
        <v>3</v>
      </c>
      <c r="C15" s="26">
        <v>3.477924838179887</v>
      </c>
      <c r="D15" s="26">
        <v>2.6567481402763025</v>
      </c>
      <c r="E15" s="26">
        <v>2.2413293401603713</v>
      </c>
      <c r="F15" s="26">
        <v>2.1930248285189844</v>
      </c>
      <c r="G15" s="26">
        <v>0.6859240653076999</v>
      </c>
      <c r="H15" s="26">
        <v>0.17389624190899436</v>
      </c>
      <c r="I15" s="26">
        <v>0.6762631629794225</v>
      </c>
      <c r="J15" s="26">
        <v>0.5796541396966478</v>
      </c>
      <c r="K15" s="26">
        <v>0.33813158148971123</v>
      </c>
      <c r="L15" s="26">
        <v>1.062699256110521</v>
      </c>
      <c r="M15" s="26">
        <v>2.0964158052362096</v>
      </c>
      <c r="N15" s="26">
        <v>3.5938556661192167</v>
      </c>
    </row>
    <row r="16" spans="1:14" ht="12.75">
      <c r="A16" s="41">
        <f>VLOOKUP(A13,'Load &amp; Coincident Factors'!B$2:D$151,3,0)</f>
        <v>0.47</v>
      </c>
      <c r="B16" s="14">
        <v>4</v>
      </c>
      <c r="C16" s="26">
        <v>1.4684571538981745</v>
      </c>
      <c r="D16" s="26">
        <v>1.246256400347793</v>
      </c>
      <c r="E16" s="26">
        <v>1.835571442372718</v>
      </c>
      <c r="F16" s="26">
        <v>0.7728721862621972</v>
      </c>
      <c r="G16" s="26">
        <v>0.21253985122210423</v>
      </c>
      <c r="H16" s="26">
        <v>0.6762631629794225</v>
      </c>
      <c r="I16" s="26">
        <v>0.2898270698483239</v>
      </c>
      <c r="J16" s="26">
        <v>0.09660902328277465</v>
      </c>
      <c r="K16" s="26">
        <v>0.14491353492416195</v>
      </c>
      <c r="L16" s="26">
        <v>0.36711428847454364</v>
      </c>
      <c r="M16" s="26">
        <v>0.9467684281711914</v>
      </c>
      <c r="N16" s="26">
        <v>1.5457443725243944</v>
      </c>
    </row>
    <row r="17" spans="1:14" ht="12.75">
      <c r="A17" s="41" t="s">
        <v>79</v>
      </c>
      <c r="B17" s="14">
        <v>1</v>
      </c>
      <c r="C17" s="26">
        <v>5.713615674068075</v>
      </c>
      <c r="D17" s="26">
        <v>4.242572832610249</v>
      </c>
      <c r="E17" s="26">
        <v>2.6542729530652065</v>
      </c>
      <c r="F17" s="26">
        <v>2.718231337476416</v>
      </c>
      <c r="G17" s="26">
        <v>0.724861689993711</v>
      </c>
      <c r="H17" s="26">
        <v>0.24517380690963753</v>
      </c>
      <c r="I17" s="26">
        <v>0.7461811514641141</v>
      </c>
      <c r="J17" s="26">
        <v>0.8527784588161306</v>
      </c>
      <c r="K17" s="26">
        <v>0.49034761381927505</v>
      </c>
      <c r="L17" s="26">
        <v>2.046668301158713</v>
      </c>
      <c r="M17" s="26">
        <v>3.4111138352645223</v>
      </c>
      <c r="N17" s="26">
        <v>6.523755209943398</v>
      </c>
    </row>
    <row r="18" spans="1:14" ht="12.75">
      <c r="A18" s="41" t="s">
        <v>103</v>
      </c>
      <c r="B18" s="14">
        <v>2</v>
      </c>
      <c r="C18" s="26">
        <v>8.82625704874695</v>
      </c>
      <c r="D18" s="26">
        <v>7.0141028237626735</v>
      </c>
      <c r="E18" s="26">
        <v>5.1060110221615815</v>
      </c>
      <c r="F18" s="26">
        <v>4.434447985843879</v>
      </c>
      <c r="G18" s="26">
        <v>1.3644455341058088</v>
      </c>
      <c r="H18" s="26">
        <v>0.5223268060248799</v>
      </c>
      <c r="I18" s="26">
        <v>0.2345140761744359</v>
      </c>
      <c r="J18" s="26">
        <v>0.2345140761744359</v>
      </c>
      <c r="K18" s="26">
        <v>1.0446536120497598</v>
      </c>
      <c r="L18" s="26">
        <v>3.1979192205604896</v>
      </c>
      <c r="M18" s="26">
        <v>5.746660839347199</v>
      </c>
      <c r="N18" s="26">
        <v>0.31979192205604895</v>
      </c>
    </row>
    <row r="19" spans="1:14" ht="12.75">
      <c r="A19" s="41">
        <f>VLOOKUP(A17,'Load &amp; Coincident Factors'!B$2:D$151,2,0)</f>
        <v>0.238</v>
      </c>
      <c r="B19" s="14">
        <v>3</v>
      </c>
      <c r="C19" s="26">
        <v>4.029378217906216</v>
      </c>
      <c r="D19" s="26">
        <v>3.027363528797263</v>
      </c>
      <c r="E19" s="26">
        <v>2.238543454392343</v>
      </c>
      <c r="F19" s="26">
        <v>2.5583353764483916</v>
      </c>
      <c r="G19" s="26">
        <v>0.37309057573205706</v>
      </c>
      <c r="H19" s="26">
        <v>0.11725703808721795</v>
      </c>
      <c r="I19" s="26">
        <v>0.6395838441120979</v>
      </c>
      <c r="J19" s="26">
        <v>0.7461811514641141</v>
      </c>
      <c r="K19" s="26">
        <v>0.3411113835264522</v>
      </c>
      <c r="L19" s="26">
        <v>1.2045495730777842</v>
      </c>
      <c r="M19" s="26">
        <v>2.4623977998315767</v>
      </c>
      <c r="N19" s="26">
        <v>4.818198292311137</v>
      </c>
    </row>
    <row r="20" spans="1:14" ht="12.75">
      <c r="A20" s="41">
        <f>VLOOKUP(A17,'Load &amp; Coincident Factors'!B$2:D$151,3,0)</f>
        <v>0.47</v>
      </c>
      <c r="B20" s="14">
        <v>4</v>
      </c>
      <c r="C20" s="26">
        <v>1.5563206873394382</v>
      </c>
      <c r="D20" s="26">
        <v>1.2685079574889941</v>
      </c>
      <c r="E20" s="26">
        <v>0.8847576510217353</v>
      </c>
      <c r="F20" s="26">
        <v>0.5862851904360897</v>
      </c>
      <c r="G20" s="26">
        <v>0.12791676882241956</v>
      </c>
      <c r="H20" s="26">
        <v>0.5329865367600816</v>
      </c>
      <c r="I20" s="26">
        <v>0.31979192205604895</v>
      </c>
      <c r="J20" s="26">
        <v>0.21319461470403264</v>
      </c>
      <c r="K20" s="26">
        <v>0.15989596102802447</v>
      </c>
      <c r="L20" s="26">
        <v>0.35177111426165386</v>
      </c>
      <c r="M20" s="26">
        <v>1.0126744198441548</v>
      </c>
      <c r="N20" s="26">
        <v>2.014689108953108</v>
      </c>
    </row>
    <row r="21" spans="1:14" ht="12.75">
      <c r="A21" s="41" t="s">
        <v>80</v>
      </c>
      <c r="B21" s="14">
        <v>1</v>
      </c>
      <c r="C21" s="26">
        <v>5.841563808266893</v>
      </c>
      <c r="D21" s="26">
        <v>4.186454062591273</v>
      </c>
      <c r="E21" s="26">
        <v>2.3798963663309562</v>
      </c>
      <c r="F21" s="26">
        <v>2.7476985320366496</v>
      </c>
      <c r="G21" s="26">
        <v>0.8545991497279343</v>
      </c>
      <c r="H21" s="26">
        <v>0.32453132268149404</v>
      </c>
      <c r="I21" s="26">
        <v>0.10817710756049802</v>
      </c>
      <c r="J21" s="26">
        <v>0.10817710756049802</v>
      </c>
      <c r="K21" s="26">
        <v>0.15144795058469723</v>
      </c>
      <c r="L21" s="26">
        <v>1.2873075799699263</v>
      </c>
      <c r="M21" s="26">
        <v>3.634750814032733</v>
      </c>
      <c r="N21" s="26">
        <v>7.193777652773118</v>
      </c>
    </row>
    <row r="22" spans="1:14" ht="12.75">
      <c r="A22" s="41" t="s">
        <v>103</v>
      </c>
      <c r="B22" s="14">
        <v>2</v>
      </c>
      <c r="C22" s="26">
        <v>9.443861490031477</v>
      </c>
      <c r="D22" s="26">
        <v>7.312772471089665</v>
      </c>
      <c r="E22" s="26">
        <v>5.517032485585398</v>
      </c>
      <c r="F22" s="26">
        <v>4.943693815514759</v>
      </c>
      <c r="G22" s="26">
        <v>1.8822816715526653</v>
      </c>
      <c r="H22" s="26">
        <v>0.10817710756049802</v>
      </c>
      <c r="I22" s="26">
        <v>0.54088553780249</v>
      </c>
      <c r="J22" s="26">
        <v>0.6490626453629881</v>
      </c>
      <c r="K22" s="26">
        <v>0.45434385175409164</v>
      </c>
      <c r="L22" s="26">
        <v>2.4772557631354046</v>
      </c>
      <c r="M22" s="26">
        <v>6.134723769755842</v>
      </c>
      <c r="N22" s="26">
        <v>1.2332190261896772</v>
      </c>
    </row>
    <row r="23" spans="1:14" ht="12.75">
      <c r="A23" s="41">
        <f>VLOOKUP(A21,'Load &amp; Coincident Factors'!B$2:D$151,2,0)</f>
        <v>0.238</v>
      </c>
      <c r="B23" s="14">
        <v>3</v>
      </c>
      <c r="C23" s="26">
        <v>4.1431832195670735</v>
      </c>
      <c r="D23" s="26">
        <v>2.985688168669745</v>
      </c>
      <c r="E23" s="26">
        <v>2.3798963663309562</v>
      </c>
      <c r="F23" s="26">
        <v>2.0878181759176115</v>
      </c>
      <c r="G23" s="26">
        <v>0.6815157776311375</v>
      </c>
      <c r="H23" s="26">
        <v>0.21635421512099604</v>
      </c>
      <c r="I23" s="26">
        <v>0.10817710756049802</v>
      </c>
      <c r="J23" s="26">
        <v>0.10817710756049802</v>
      </c>
      <c r="K23" s="26">
        <v>0.15144795058469723</v>
      </c>
      <c r="L23" s="26">
        <v>0.8545991497279343</v>
      </c>
      <c r="M23" s="26">
        <v>2.6178860029640516</v>
      </c>
      <c r="N23" s="26">
        <v>5.257407427440204</v>
      </c>
    </row>
    <row r="24" spans="1:14" ht="12.75">
      <c r="A24" s="41">
        <f>VLOOKUP(A21,'Load &amp; Coincident Factors'!B$2:D$151,3,0)</f>
        <v>0.47</v>
      </c>
      <c r="B24" s="14">
        <v>4</v>
      </c>
      <c r="C24" s="26">
        <v>1.6010211918953705</v>
      </c>
      <c r="D24" s="26">
        <v>1.2764898692138764</v>
      </c>
      <c r="E24" s="26">
        <v>0.8978699927521334</v>
      </c>
      <c r="F24" s="26">
        <v>0.5949740915827391</v>
      </c>
      <c r="G24" s="26">
        <v>0.21635421512099604</v>
      </c>
      <c r="H24" s="26">
        <v>0</v>
      </c>
      <c r="I24" s="26">
        <v>0</v>
      </c>
      <c r="J24" s="26">
        <v>0</v>
      </c>
      <c r="K24" s="26">
        <v>0.6490626453629881</v>
      </c>
      <c r="L24" s="26">
        <v>0.24880734738914542</v>
      </c>
      <c r="M24" s="26">
        <v>1.2981252907259762</v>
      </c>
      <c r="N24" s="26">
        <v>2.1094535974297113</v>
      </c>
    </row>
    <row r="25" spans="1:14" ht="12.75">
      <c r="A25" s="41" t="s">
        <v>81</v>
      </c>
      <c r="B25" s="14">
        <v>1</v>
      </c>
      <c r="C25" s="26">
        <v>5.0678384706674775</v>
      </c>
      <c r="D25" s="26">
        <v>3.4961670462199685</v>
      </c>
      <c r="E25" s="26">
        <v>2.940201644374591</v>
      </c>
      <c r="F25" s="26">
        <v>2.88674343265869</v>
      </c>
      <c r="G25" s="26">
        <v>1.1760806577498366</v>
      </c>
      <c r="H25" s="26">
        <v>0.23521613154996732</v>
      </c>
      <c r="I25" s="26">
        <v>0.5345821171590166</v>
      </c>
      <c r="J25" s="26">
        <v>0.5345821171590166</v>
      </c>
      <c r="K25" s="26">
        <v>0.5559654018453772</v>
      </c>
      <c r="L25" s="26">
        <v>2.352161315499673</v>
      </c>
      <c r="M25" s="26">
        <v>3.1647261335813783</v>
      </c>
      <c r="N25" s="26">
        <v>5.837636719376461</v>
      </c>
    </row>
    <row r="26" spans="1:14" ht="12.75">
      <c r="A26" s="41" t="s">
        <v>103</v>
      </c>
      <c r="B26" s="14">
        <v>2</v>
      </c>
      <c r="C26" s="26">
        <v>9.226887342164627</v>
      </c>
      <c r="D26" s="26">
        <v>7.473457997883052</v>
      </c>
      <c r="E26" s="26">
        <v>6.650201537458166</v>
      </c>
      <c r="F26" s="26">
        <v>5.709337011258297</v>
      </c>
      <c r="G26" s="26">
        <v>2.2666281767542307</v>
      </c>
      <c r="H26" s="26">
        <v>0.5880403288749183</v>
      </c>
      <c r="I26" s="26">
        <v>0.14968299280452466</v>
      </c>
      <c r="J26" s="26">
        <v>0.10691642343180333</v>
      </c>
      <c r="K26" s="26">
        <v>2.031412045204263</v>
      </c>
      <c r="L26" s="26">
        <v>3.891757812917641</v>
      </c>
      <c r="M26" s="26">
        <v>5.913547380013041</v>
      </c>
      <c r="N26" s="26">
        <v>0</v>
      </c>
    </row>
    <row r="27" spans="1:14" ht="12.75">
      <c r="A27" s="41">
        <f>VLOOKUP(A25,'Load &amp; Coincident Factors'!B$2:D$151,2,0)</f>
        <v>0.194</v>
      </c>
      <c r="B27" s="14">
        <v>3</v>
      </c>
      <c r="C27" s="26">
        <v>3.025734783120034</v>
      </c>
      <c r="D27" s="26">
        <v>2.683602228138263</v>
      </c>
      <c r="E27" s="26">
        <v>2.993659856090493</v>
      </c>
      <c r="F27" s="26">
        <v>2.010028760517902</v>
      </c>
      <c r="G27" s="26">
        <v>0.6521901829340002</v>
      </c>
      <c r="H27" s="26">
        <v>0.128299708118164</v>
      </c>
      <c r="I27" s="26">
        <v>0.21383284686360665</v>
      </c>
      <c r="J27" s="26">
        <v>0.21383284686360665</v>
      </c>
      <c r="K27" s="26">
        <v>0.31005762795222963</v>
      </c>
      <c r="L27" s="26">
        <v>1.2509221541520987</v>
      </c>
      <c r="M27" s="26">
        <v>2.1169451839497055</v>
      </c>
      <c r="N27" s="26">
        <v>3.53893361559269</v>
      </c>
    </row>
    <row r="28" spans="1:14" ht="12.75">
      <c r="A28" s="41">
        <f>VLOOKUP(A25,'Load &amp; Coincident Factors'!B$2:D$151,3,0)</f>
        <v>0.374</v>
      </c>
      <c r="B28" s="14">
        <v>4</v>
      </c>
      <c r="C28" s="26">
        <v>1.2402305118089185</v>
      </c>
      <c r="D28" s="26">
        <v>1.4968299280452464</v>
      </c>
      <c r="E28" s="26">
        <v>0.9622478108862299</v>
      </c>
      <c r="F28" s="26">
        <v>0.6308068982476396</v>
      </c>
      <c r="G28" s="26">
        <v>0.19244956217724596</v>
      </c>
      <c r="H28" s="26">
        <v>0.4276656937272133</v>
      </c>
      <c r="I28" s="26">
        <v>0.10691642343180333</v>
      </c>
      <c r="J28" s="26">
        <v>0</v>
      </c>
      <c r="K28" s="26">
        <v>0.11760806577498366</v>
      </c>
      <c r="L28" s="26">
        <v>0.4062824090408526</v>
      </c>
      <c r="M28" s="26">
        <v>0.9194812415135085</v>
      </c>
      <c r="N28" s="26">
        <v>1.5716714244475087</v>
      </c>
    </row>
    <row r="29" spans="1:14" ht="12.75">
      <c r="A29" s="41" t="s">
        <v>82</v>
      </c>
      <c r="B29" s="14">
        <v>1</v>
      </c>
      <c r="C29" s="26">
        <v>6.047708493936003</v>
      </c>
      <c r="D29" s="26">
        <v>3.7893182484446415</v>
      </c>
      <c r="E29" s="26">
        <v>3.050998360495542</v>
      </c>
      <c r="F29" s="26">
        <v>2.1606714367922164</v>
      </c>
      <c r="G29" s="26">
        <v>1.0097610232245033</v>
      </c>
      <c r="H29" s="26">
        <v>0.3365870077415011</v>
      </c>
      <c r="I29" s="26">
        <v>0.5428822705508082</v>
      </c>
      <c r="J29" s="26">
        <v>0.4343058164406466</v>
      </c>
      <c r="K29" s="26">
        <v>0.4343058164406466</v>
      </c>
      <c r="L29" s="26">
        <v>1.6395044570634407</v>
      </c>
      <c r="M29" s="26">
        <v>3.4418735952921238</v>
      </c>
      <c r="N29" s="26">
        <v>6.938035417639328</v>
      </c>
    </row>
    <row r="30" spans="1:14" ht="12.75">
      <c r="A30" s="41" t="s">
        <v>103</v>
      </c>
      <c r="B30" s="14">
        <v>2</v>
      </c>
      <c r="C30" s="26">
        <v>10.792499538550066</v>
      </c>
      <c r="D30" s="26">
        <v>7.600351787711315</v>
      </c>
      <c r="E30" s="26">
        <v>6.492871955787666</v>
      </c>
      <c r="F30" s="26">
        <v>4.875082789546258</v>
      </c>
      <c r="G30" s="26">
        <v>2.584119607821847</v>
      </c>
      <c r="H30" s="26">
        <v>0.7817504695931637</v>
      </c>
      <c r="I30" s="26">
        <v>0.1520070357542263</v>
      </c>
      <c r="J30" s="26">
        <v>0.10857645411016165</v>
      </c>
      <c r="K30" s="26">
        <v>1.3463480309660043</v>
      </c>
      <c r="L30" s="26">
        <v>3.8978947025548027</v>
      </c>
      <c r="M30" s="26">
        <v>6.8414023734812845</v>
      </c>
      <c r="N30" s="26">
        <v>1.986949110215958</v>
      </c>
    </row>
    <row r="31" spans="1:14" ht="12.75">
      <c r="A31" s="41">
        <f>VLOOKUP(A29,'Load &amp; Coincident Factors'!B$2:D$151,2,0)</f>
        <v>0.194</v>
      </c>
      <c r="B31" s="14">
        <v>3</v>
      </c>
      <c r="C31" s="26">
        <v>2.996710133440461</v>
      </c>
      <c r="D31" s="26">
        <v>2.062952628093071</v>
      </c>
      <c r="E31" s="26">
        <v>1.6286468116524246</v>
      </c>
      <c r="F31" s="26">
        <v>0.9337575053473901</v>
      </c>
      <c r="G31" s="26">
        <v>0.46687875267369505</v>
      </c>
      <c r="H31" s="26">
        <v>0.14114939034321014</v>
      </c>
      <c r="I31" s="26">
        <v>0.2171529082203233</v>
      </c>
      <c r="J31" s="26">
        <v>0.10857645411016165</v>
      </c>
      <c r="K31" s="26">
        <v>0.3040140715084526</v>
      </c>
      <c r="L31" s="26">
        <v>0.727462242538083</v>
      </c>
      <c r="M31" s="26">
        <v>1.986949110215958</v>
      </c>
      <c r="N31" s="26">
        <v>3.6264535672793983</v>
      </c>
    </row>
    <row r="32" spans="1:14" ht="12.75">
      <c r="A32" s="41">
        <f>VLOOKUP(A29,'Load &amp; Coincident Factors'!B$2:D$151,3,0)</f>
        <v>0.374</v>
      </c>
      <c r="B32" s="14">
        <v>4</v>
      </c>
      <c r="C32" s="26">
        <v>1.5200703575422627</v>
      </c>
      <c r="D32" s="26">
        <v>0.9011845691143415</v>
      </c>
      <c r="E32" s="26">
        <v>0.662316370071986</v>
      </c>
      <c r="F32" s="26">
        <v>0.45602110726267886</v>
      </c>
      <c r="G32" s="26">
        <v>0.19543761739829094</v>
      </c>
      <c r="H32" s="26">
        <v>0.9771880869914548</v>
      </c>
      <c r="I32" s="26">
        <v>0.10857645411016165</v>
      </c>
      <c r="J32" s="26">
        <v>0</v>
      </c>
      <c r="K32" s="26">
        <v>0.1194340995211778</v>
      </c>
      <c r="L32" s="26">
        <v>0.3474446531525172</v>
      </c>
      <c r="M32" s="26">
        <v>0.8034657604151961</v>
      </c>
      <c r="N32" s="26">
        <v>1.4223515488431175</v>
      </c>
    </row>
    <row r="33" spans="1:14" ht="12.75">
      <c r="A33" s="41" t="s">
        <v>83</v>
      </c>
      <c r="B33" s="14">
        <v>1</v>
      </c>
      <c r="C33" s="26">
        <v>8.308792595708876</v>
      </c>
      <c r="D33" s="26">
        <v>3.8704249053428694</v>
      </c>
      <c r="E33" s="26">
        <v>3.365586874211191</v>
      </c>
      <c r="F33" s="26">
        <v>2.5241901556583928</v>
      </c>
      <c r="G33" s="26">
        <v>1.2620950778291964</v>
      </c>
      <c r="H33" s="26">
        <v>0.3155237694572991</v>
      </c>
      <c r="I33" s="26">
        <v>0.10517458981909972</v>
      </c>
      <c r="J33" s="26">
        <v>0.11569204880100968</v>
      </c>
      <c r="K33" s="26">
        <v>0.8203618005889778</v>
      </c>
      <c r="L33" s="26">
        <v>2.4295330248212035</v>
      </c>
      <c r="M33" s="26">
        <v>5.574253260412284</v>
      </c>
      <c r="N33" s="26">
        <v>8.529659234328985</v>
      </c>
    </row>
    <row r="34" spans="1:14" ht="12.75">
      <c r="A34" s="41" t="s">
        <v>103</v>
      </c>
      <c r="B34" s="14">
        <v>2</v>
      </c>
      <c r="C34" s="26">
        <v>10.159865376525032</v>
      </c>
      <c r="D34" s="26">
        <v>6.131678586453513</v>
      </c>
      <c r="E34" s="26">
        <v>5.363904080774085</v>
      </c>
      <c r="F34" s="26">
        <v>3.302482120319731</v>
      </c>
      <c r="G34" s="26">
        <v>1.9036600757257047</v>
      </c>
      <c r="H34" s="26">
        <v>0.7993268826251578</v>
      </c>
      <c r="I34" s="26">
        <v>0.16827934371055953</v>
      </c>
      <c r="J34" s="26">
        <v>0.11569204880100968</v>
      </c>
      <c r="K34" s="26">
        <v>1.4514093395035759</v>
      </c>
      <c r="L34" s="26">
        <v>3.5864535128313</v>
      </c>
      <c r="M34" s="26">
        <v>8.214135464871687</v>
      </c>
      <c r="N34" s="26">
        <v>1.714345814051325</v>
      </c>
    </row>
    <row r="35" spans="1:14" ht="12.75">
      <c r="A35" s="41">
        <f>VLOOKUP(A33,'Load &amp; Coincident Factors'!B$2:D$151,2,0)</f>
        <v>0.194</v>
      </c>
      <c r="B35" s="14">
        <v>3</v>
      </c>
      <c r="C35" s="26">
        <v>2.6083298275136726</v>
      </c>
      <c r="D35" s="26">
        <v>1.4408918805216662</v>
      </c>
      <c r="E35" s="26">
        <v>1.6827934371055955</v>
      </c>
      <c r="F35" s="26">
        <v>0.33655868742111905</v>
      </c>
      <c r="G35" s="26">
        <v>0.18931426167437945</v>
      </c>
      <c r="H35" s="26">
        <v>0.5258729490954985</v>
      </c>
      <c r="I35" s="26">
        <v>0.10517458981909972</v>
      </c>
      <c r="J35" s="26">
        <v>0.21034917963819943</v>
      </c>
      <c r="K35" s="26">
        <v>0.27345393352965924</v>
      </c>
      <c r="L35" s="26">
        <v>0.6205300799326883</v>
      </c>
      <c r="M35" s="26">
        <v>1.7984854859066048</v>
      </c>
      <c r="N35" s="26">
        <v>3.3550694152292806</v>
      </c>
    </row>
    <row r="36" spans="1:15" ht="12.75">
      <c r="A36" s="41">
        <f>VLOOKUP(A33,'Load &amp; Coincident Factors'!B$2:D$151,3,0)</f>
        <v>0.374</v>
      </c>
      <c r="B36" s="14">
        <v>4</v>
      </c>
      <c r="C36" s="26">
        <v>0.9781236853176273</v>
      </c>
      <c r="D36" s="26">
        <v>0.6520824568784181</v>
      </c>
      <c r="E36" s="26">
        <v>0.5469078670593185</v>
      </c>
      <c r="F36" s="26">
        <v>0.19983172065628946</v>
      </c>
      <c r="G36" s="26">
        <v>0.10517458981909972</v>
      </c>
      <c r="H36" s="26">
        <v>0.9465713083718974</v>
      </c>
      <c r="I36" s="26">
        <v>0.3155237694572991</v>
      </c>
      <c r="J36" s="26">
        <v>0.21034917963819943</v>
      </c>
      <c r="K36" s="26">
        <v>0.6310475389145982</v>
      </c>
      <c r="L36" s="26">
        <v>0.13672696676482962</v>
      </c>
      <c r="M36" s="26">
        <v>0.7362221287336979</v>
      </c>
      <c r="N36" s="26">
        <v>1.2620950778291964</v>
      </c>
      <c r="O36" s="11"/>
    </row>
    <row r="37" spans="1:14" ht="12.75">
      <c r="A37" s="41" t="s">
        <v>84</v>
      </c>
      <c r="B37" s="14">
        <v>1</v>
      </c>
      <c r="C37" s="26">
        <v>3.5822352367008303</v>
      </c>
      <c r="D37" s="26">
        <v>2.5671059053196688</v>
      </c>
      <c r="E37" s="26">
        <v>1.6398243045387997</v>
      </c>
      <c r="F37" s="26">
        <v>1.551976573938507</v>
      </c>
      <c r="G37" s="26">
        <v>0.8882381649585166</v>
      </c>
      <c r="H37" s="26">
        <v>0.7223035627135189</v>
      </c>
      <c r="I37" s="26">
        <v>0.8784773060029285</v>
      </c>
      <c r="J37" s="26">
        <v>0.8979990239141047</v>
      </c>
      <c r="K37" s="26">
        <v>0.6734992679355785</v>
      </c>
      <c r="L37" s="26">
        <v>2.489019033674964</v>
      </c>
      <c r="M37" s="26">
        <v>4.821864324060519</v>
      </c>
      <c r="N37" s="26">
        <v>6.002928257686678</v>
      </c>
    </row>
    <row r="38" spans="1:14" ht="12.75">
      <c r="A38" s="41" t="s">
        <v>103</v>
      </c>
      <c r="B38" s="14">
        <v>2</v>
      </c>
      <c r="C38" s="26">
        <v>7.379209370424599</v>
      </c>
      <c r="D38" s="26">
        <v>5.602733040507566</v>
      </c>
      <c r="E38" s="26">
        <v>4.529038555392876</v>
      </c>
      <c r="F38" s="26">
        <v>3.318692044899952</v>
      </c>
      <c r="G38" s="26">
        <v>2.196193265007321</v>
      </c>
      <c r="H38" s="26">
        <v>1.2884333821376286</v>
      </c>
      <c r="I38" s="26">
        <v>1.1908247925817474</v>
      </c>
      <c r="J38" s="26">
        <v>1.2005856515373357</v>
      </c>
      <c r="K38" s="26">
        <v>1.327476817959981</v>
      </c>
      <c r="L38" s="26">
        <v>3.6798438262567115</v>
      </c>
      <c r="M38" s="26">
        <v>6.539775500244024</v>
      </c>
      <c r="N38" s="26">
        <v>9.27281600780869</v>
      </c>
    </row>
    <row r="39" spans="1:14" ht="12.75">
      <c r="A39" s="41">
        <f>VLOOKUP(A37,'Load &amp; Coincident Factors'!B$2:D$151,2,0)</f>
        <v>0.158</v>
      </c>
      <c r="B39" s="14">
        <v>3</v>
      </c>
      <c r="C39" s="26">
        <v>3.5334309419228904</v>
      </c>
      <c r="D39" s="26">
        <v>2.489019033674964</v>
      </c>
      <c r="E39" s="26">
        <v>1.542215714982919</v>
      </c>
      <c r="F39" s="26">
        <v>1.756954612005857</v>
      </c>
      <c r="G39" s="26">
        <v>0.732064421669107</v>
      </c>
      <c r="H39" s="26">
        <v>0.32210834553440715</v>
      </c>
      <c r="I39" s="26">
        <v>0.3806734992679357</v>
      </c>
      <c r="J39" s="26">
        <v>0.32210834553440715</v>
      </c>
      <c r="K39" s="26">
        <v>0.3709126403123476</v>
      </c>
      <c r="L39" s="26">
        <v>0.9370424597364571</v>
      </c>
      <c r="M39" s="26">
        <v>1.9131283552952665</v>
      </c>
      <c r="N39" s="26">
        <v>3.406539775500245</v>
      </c>
    </row>
    <row r="40" spans="1:14" ht="12.75">
      <c r="A40" s="41">
        <f>VLOOKUP(A37,'Load &amp; Coincident Factors'!B$2:D$151,3,0)</f>
        <v>0.355</v>
      </c>
      <c r="B40" s="14">
        <v>4</v>
      </c>
      <c r="C40" s="26">
        <v>1.239629087359688</v>
      </c>
      <c r="D40" s="26">
        <v>1.756954612005857</v>
      </c>
      <c r="E40" s="26">
        <v>0.5856515373352856</v>
      </c>
      <c r="F40" s="26">
        <v>0.3904343582235238</v>
      </c>
      <c r="G40" s="26">
        <v>0.1854563201561738</v>
      </c>
      <c r="H40" s="26">
        <v>0.12689116642264522</v>
      </c>
      <c r="I40" s="26">
        <v>0.10736944851146904</v>
      </c>
      <c r="J40" s="26">
        <v>0.8784773060029285</v>
      </c>
      <c r="K40" s="26">
        <v>0.1464128843338214</v>
      </c>
      <c r="L40" s="26">
        <v>0.32210834553440715</v>
      </c>
      <c r="M40" s="26">
        <v>0.8784773060029285</v>
      </c>
      <c r="N40" s="26">
        <v>1.4348462664714499</v>
      </c>
    </row>
    <row r="41" spans="1:14" ht="12.75">
      <c r="A41" s="41" t="s">
        <v>85</v>
      </c>
      <c r="B41" s="14">
        <v>1</v>
      </c>
      <c r="C41" s="26">
        <v>4.217943628423978</v>
      </c>
      <c r="D41" s="26">
        <v>2.8979753870583562</v>
      </c>
      <c r="E41" s="26">
        <v>1.9749900754267564</v>
      </c>
      <c r="F41" s="26">
        <v>2.0841603811036125</v>
      </c>
      <c r="G41" s="26">
        <v>0.47637951568082565</v>
      </c>
      <c r="H41" s="26">
        <v>0.5260023818975784</v>
      </c>
      <c r="I41" s="26">
        <v>1.687177451369591</v>
      </c>
      <c r="J41" s="26">
        <v>1.6077808654227868</v>
      </c>
      <c r="K41" s="26">
        <v>0.8832870186581976</v>
      </c>
      <c r="L41" s="26">
        <v>1.7368003175863436</v>
      </c>
      <c r="M41" s="26">
        <v>2.8285033743549026</v>
      </c>
      <c r="N41" s="26">
        <v>4.8828900357284635</v>
      </c>
    </row>
    <row r="42" spans="1:14" ht="12.75">
      <c r="A42" s="41" t="s">
        <v>103</v>
      </c>
      <c r="B42" s="14">
        <v>2</v>
      </c>
      <c r="C42" s="26">
        <v>7.04644700277888</v>
      </c>
      <c r="D42" s="26">
        <v>5.121079793568876</v>
      </c>
      <c r="E42" s="26">
        <v>4.535529972211195</v>
      </c>
      <c r="F42" s="26">
        <v>3.969829297340214</v>
      </c>
      <c r="G42" s="26">
        <v>1.389440254069075</v>
      </c>
      <c r="H42" s="26">
        <v>0.7840412862246923</v>
      </c>
      <c r="I42" s="26">
        <v>2.2925764192139737</v>
      </c>
      <c r="J42" s="26">
        <v>1.9253672092100038</v>
      </c>
      <c r="K42" s="26">
        <v>1.5879317189360858</v>
      </c>
      <c r="L42" s="26">
        <v>2.699483922191346</v>
      </c>
      <c r="M42" s="26">
        <v>4.684398570861452</v>
      </c>
      <c r="N42" s="26">
        <v>7.919809448193727</v>
      </c>
    </row>
    <row r="43" spans="1:14" ht="12.75">
      <c r="A43" s="41">
        <f>VLOOKUP(A41,'Load &amp; Coincident Factors'!B$2:D$151,2,0)</f>
        <v>0.158</v>
      </c>
      <c r="B43" s="14">
        <v>3</v>
      </c>
      <c r="C43" s="26">
        <v>3.7911869789599044</v>
      </c>
      <c r="D43" s="26">
        <v>2.689559348947995</v>
      </c>
      <c r="E43" s="26">
        <v>2.183406113537118</v>
      </c>
      <c r="F43" s="26">
        <v>2.094084954346963</v>
      </c>
      <c r="G43" s="26">
        <v>0.8038904327113934</v>
      </c>
      <c r="H43" s="26">
        <v>0.30766177054386656</v>
      </c>
      <c r="I43" s="26">
        <v>0.9329098848749503</v>
      </c>
      <c r="J43" s="26">
        <v>0.6649464073044858</v>
      </c>
      <c r="K43" s="26">
        <v>0.3672092100039698</v>
      </c>
      <c r="L43" s="26">
        <v>1.091703056768559</v>
      </c>
      <c r="M43" s="26">
        <v>1.965065502183406</v>
      </c>
      <c r="N43" s="26">
        <v>3.8705835649067084</v>
      </c>
    </row>
    <row r="44" spans="1:14" ht="12.75">
      <c r="A44" s="41">
        <f>VLOOKUP(A41,'Load &amp; Coincident Factors'!B$2:D$151,3,0)</f>
        <v>0.355</v>
      </c>
      <c r="B44" s="14">
        <v>4</v>
      </c>
      <c r="C44" s="26">
        <v>1.6474791583961887</v>
      </c>
      <c r="D44" s="26">
        <v>1.349741961095673</v>
      </c>
      <c r="E44" s="26">
        <v>0.982532751091703</v>
      </c>
      <c r="F44" s="26">
        <v>0.6748709805478365</v>
      </c>
      <c r="G44" s="26">
        <v>0.20841603811036122</v>
      </c>
      <c r="H44" s="26">
        <v>0.8932115919015482</v>
      </c>
      <c r="I44" s="26">
        <v>0.40690750297737194</v>
      </c>
      <c r="J44" s="26">
        <v>0.20841603811036122</v>
      </c>
      <c r="K44" s="26">
        <v>0.11909487892020641</v>
      </c>
      <c r="L44" s="26">
        <v>0.3473600635172687</v>
      </c>
      <c r="M44" s="26">
        <v>0.9229853116315998</v>
      </c>
      <c r="N44" s="26">
        <v>1.7169511710996426</v>
      </c>
    </row>
    <row r="45" spans="1:14" ht="12.75">
      <c r="A45" s="41" t="s">
        <v>86</v>
      </c>
      <c r="B45" s="14">
        <v>1</v>
      </c>
      <c r="C45" s="26">
        <v>4.3578006827586995</v>
      </c>
      <c r="D45" s="26">
        <v>2.9308130536437598</v>
      </c>
      <c r="E45" s="26">
        <v>2.063643648258527</v>
      </c>
      <c r="F45" s="26">
        <v>2.524670420741815</v>
      </c>
      <c r="G45" s="26">
        <v>0.7244706424737384</v>
      </c>
      <c r="H45" s="26">
        <v>0.39516580498567544</v>
      </c>
      <c r="I45" s="26">
        <v>1.8770375736819584</v>
      </c>
      <c r="J45" s="26">
        <v>1.9319217132633024</v>
      </c>
      <c r="K45" s="26">
        <v>0.7683779541388134</v>
      </c>
      <c r="L45" s="26">
        <v>1.9648521970121087</v>
      </c>
      <c r="M45" s="26">
        <v>2.788114290732266</v>
      </c>
      <c r="N45" s="26">
        <v>5.8177187956224445</v>
      </c>
    </row>
    <row r="46" spans="1:14" ht="12.75">
      <c r="A46" s="41" t="s">
        <v>103</v>
      </c>
      <c r="B46" s="14">
        <v>2</v>
      </c>
      <c r="C46" s="26">
        <v>8.408250183861872</v>
      </c>
      <c r="D46" s="26">
        <v>6.092139493529164</v>
      </c>
      <c r="E46" s="26">
        <v>4.829804283158256</v>
      </c>
      <c r="F46" s="26">
        <v>4.34682385484243</v>
      </c>
      <c r="G46" s="26">
        <v>1.8331302620168834</v>
      </c>
      <c r="H46" s="26">
        <v>0.45004994456701924</v>
      </c>
      <c r="I46" s="26">
        <v>2.074620476174796</v>
      </c>
      <c r="J46" s="26">
        <v>2.12950461575614</v>
      </c>
      <c r="K46" s="26">
        <v>1.437964457031208</v>
      </c>
      <c r="L46" s="26">
        <v>3.5455154169548107</v>
      </c>
      <c r="M46" s="26">
        <v>5.368766533847052</v>
      </c>
      <c r="N46" s="26">
        <v>0.9879145124641887</v>
      </c>
    </row>
    <row r="47" spans="1:14" ht="12.75">
      <c r="A47" s="41">
        <f>VLOOKUP(A45,'Load &amp; Coincident Factors'!B$2:D$151,2,0)</f>
        <v>0.158</v>
      </c>
      <c r="B47" s="14">
        <v>3</v>
      </c>
      <c r="C47" s="26">
        <v>3.797982459028992</v>
      </c>
      <c r="D47" s="26">
        <v>2.7002996674021156</v>
      </c>
      <c r="E47" s="26">
        <v>1.997782680760915</v>
      </c>
      <c r="F47" s="26">
        <v>2.008759508677184</v>
      </c>
      <c r="G47" s="26">
        <v>0.7134938145574696</v>
      </c>
      <c r="H47" s="26">
        <v>0.10976827916268764</v>
      </c>
      <c r="I47" s="26">
        <v>0.647632847059857</v>
      </c>
      <c r="J47" s="26">
        <v>0.5378645678971694</v>
      </c>
      <c r="K47" s="26">
        <v>0.4829804283158256</v>
      </c>
      <c r="L47" s="26">
        <v>1.525779080361358</v>
      </c>
      <c r="M47" s="26">
        <v>2.414902141579128</v>
      </c>
      <c r="N47" s="26">
        <v>4.9285957344046745</v>
      </c>
    </row>
    <row r="48" spans="1:14" ht="12.75">
      <c r="A48" s="41">
        <f>VLOOKUP(A45,'Load &amp; Coincident Factors'!B$2:D$151,3,0)</f>
        <v>0.355</v>
      </c>
      <c r="B48" s="14">
        <v>4</v>
      </c>
      <c r="C48" s="26">
        <v>1.4599181128637455</v>
      </c>
      <c r="D48" s="26">
        <v>1.0867059637106076</v>
      </c>
      <c r="E48" s="26">
        <v>0.9330303728828448</v>
      </c>
      <c r="F48" s="26">
        <v>0.6366560191435883</v>
      </c>
      <c r="G48" s="26">
        <v>0.2744206979067191</v>
      </c>
      <c r="H48" s="26">
        <v>0.3293048374880629</v>
      </c>
      <c r="I48" s="26">
        <v>0.186606074576569</v>
      </c>
      <c r="J48" s="26">
        <v>0.14269876291149391</v>
      </c>
      <c r="K48" s="26">
        <v>0.17562924666030022</v>
      </c>
      <c r="L48" s="26">
        <v>0.417119460818213</v>
      </c>
      <c r="M48" s="26">
        <v>0.9440072007991136</v>
      </c>
      <c r="N48" s="26">
        <v>1.898991229514496</v>
      </c>
    </row>
    <row r="49" spans="1:14" ht="12.75">
      <c r="A49" s="41" t="s">
        <v>87</v>
      </c>
      <c r="B49" s="14">
        <v>1</v>
      </c>
      <c r="C49" s="26">
        <v>0</v>
      </c>
      <c r="D49" s="26">
        <v>0</v>
      </c>
      <c r="E49" s="26">
        <v>0</v>
      </c>
      <c r="F49" s="26">
        <v>0.087136734021007</v>
      </c>
      <c r="G49" s="26">
        <v>0.9585040742310771</v>
      </c>
      <c r="H49" s="26">
        <v>3.4854693608402814</v>
      </c>
      <c r="I49" s="26">
        <v>12.333793915781367</v>
      </c>
      <c r="J49" s="26">
        <v>9.772970695134585</v>
      </c>
      <c r="K49" s="26">
        <v>3.392270819798781</v>
      </c>
      <c r="L49" s="26">
        <v>0.08076835285235194</v>
      </c>
      <c r="M49" s="26">
        <v>0</v>
      </c>
      <c r="N49" s="26">
        <v>0</v>
      </c>
    </row>
    <row r="50" spans="1:14" ht="12.75">
      <c r="A50" s="41" t="s">
        <v>103</v>
      </c>
      <c r="B50" s="14">
        <v>2</v>
      </c>
      <c r="C50" s="26">
        <v>0</v>
      </c>
      <c r="D50" s="26">
        <v>0</v>
      </c>
      <c r="E50" s="26">
        <v>0</v>
      </c>
      <c r="F50" s="26">
        <v>0.15543309311855305</v>
      </c>
      <c r="G50" s="26">
        <v>1.7097640243040841</v>
      </c>
      <c r="H50" s="26">
        <v>6.2173237247421245</v>
      </c>
      <c r="I50" s="26">
        <v>16.71914286361474</v>
      </c>
      <c r="J50" s="26">
        <v>13.066036907625586</v>
      </c>
      <c r="K50" s="26">
        <v>4.535318596035327</v>
      </c>
      <c r="L50" s="26">
        <v>0.10798377609607922</v>
      </c>
      <c r="M50" s="26">
        <v>0</v>
      </c>
      <c r="N50" s="26">
        <v>0</v>
      </c>
    </row>
    <row r="51" spans="1:14" ht="12.75">
      <c r="A51" s="41">
        <f>VLOOKUP(A49,'Load &amp; Coincident Factors'!B$2:D$151,2,0)</f>
        <v>0.17</v>
      </c>
      <c r="B51" s="14">
        <v>3</v>
      </c>
      <c r="C51" s="26">
        <v>0</v>
      </c>
      <c r="D51" s="26">
        <v>0</v>
      </c>
      <c r="E51" s="26">
        <v>0</v>
      </c>
      <c r="F51" s="26">
        <v>0.03885827327963826</v>
      </c>
      <c r="G51" s="26">
        <v>0.42744100607602104</v>
      </c>
      <c r="H51" s="26">
        <v>1.5543309311855311</v>
      </c>
      <c r="I51" s="26">
        <v>5.344644030171925</v>
      </c>
      <c r="J51" s="26">
        <v>3.5055220971678405</v>
      </c>
      <c r="K51" s="26">
        <v>1.2167927940582584</v>
      </c>
      <c r="L51" s="26">
        <v>0.02897125700138711</v>
      </c>
      <c r="M51" s="26">
        <v>0</v>
      </c>
      <c r="N51" s="26">
        <v>0</v>
      </c>
    </row>
    <row r="52" spans="1:14" ht="12.75">
      <c r="A52" s="41">
        <f>VLOOKUP(A49,'Load &amp; Coincident Factors'!B$2:D$151,3,0)</f>
        <v>0</v>
      </c>
      <c r="B52" s="14">
        <v>4</v>
      </c>
      <c r="C52" s="26">
        <v>0</v>
      </c>
      <c r="D52" s="26">
        <v>0</v>
      </c>
      <c r="E52" s="26">
        <v>0</v>
      </c>
      <c r="F52" s="26">
        <v>0.015307804625312043</v>
      </c>
      <c r="G52" s="26">
        <v>0.16838585087843247</v>
      </c>
      <c r="H52" s="26">
        <v>0.6123121850124819</v>
      </c>
      <c r="I52" s="26">
        <v>1.5074637008177227</v>
      </c>
      <c r="J52" s="26">
        <v>9.560514810457745</v>
      </c>
      <c r="K52" s="26">
        <v>3.318525801977068</v>
      </c>
      <c r="L52" s="26">
        <v>0.07901251909469212</v>
      </c>
      <c r="M52" s="26">
        <v>0</v>
      </c>
      <c r="N52" s="26">
        <v>0</v>
      </c>
    </row>
    <row r="53" spans="1:14" ht="12.75">
      <c r="A53" s="41" t="s">
        <v>88</v>
      </c>
      <c r="B53" s="14">
        <v>1</v>
      </c>
      <c r="C53" s="26">
        <v>0</v>
      </c>
      <c r="D53" s="26">
        <v>0</v>
      </c>
      <c r="E53" s="26">
        <v>0</v>
      </c>
      <c r="F53" s="26">
        <v>0.08400499139690974</v>
      </c>
      <c r="G53" s="26">
        <v>0.9498380967367369</v>
      </c>
      <c r="H53" s="26">
        <v>1.715058236969816</v>
      </c>
      <c r="I53" s="26">
        <v>16.005769263081906</v>
      </c>
      <c r="J53" s="26">
        <v>11.822987654059316</v>
      </c>
      <c r="K53" s="26">
        <v>2.953677961510674</v>
      </c>
      <c r="L53" s="26">
        <v>0.0798421506599222</v>
      </c>
      <c r="M53" s="26">
        <v>0</v>
      </c>
      <c r="N53" s="26">
        <v>0</v>
      </c>
    </row>
    <row r="54" spans="1:16" ht="12.75">
      <c r="A54" s="41" t="s">
        <v>103</v>
      </c>
      <c r="B54" s="14">
        <v>2</v>
      </c>
      <c r="C54" s="26">
        <v>0</v>
      </c>
      <c r="D54" s="26">
        <v>0</v>
      </c>
      <c r="E54" s="26">
        <v>0</v>
      </c>
      <c r="F54" s="26">
        <v>0.12521498717652582</v>
      </c>
      <c r="G54" s="26">
        <v>1.415796408343438</v>
      </c>
      <c r="H54" s="26">
        <v>2.556407560766329</v>
      </c>
      <c r="I54" s="26">
        <v>21.749015881011296</v>
      </c>
      <c r="J54" s="26">
        <v>14.158392622762394</v>
      </c>
      <c r="K54" s="26">
        <v>5.309982852154022</v>
      </c>
      <c r="L54" s="26">
        <v>0.1435364506245792</v>
      </c>
      <c r="M54" s="26">
        <v>0</v>
      </c>
      <c r="N54" s="26">
        <v>0</v>
      </c>
      <c r="P54" s="11"/>
    </row>
    <row r="55" spans="1:14" ht="12.75">
      <c r="A55" s="41">
        <f>VLOOKUP(A53,'Load &amp; Coincident Factors'!B$2:D$151,2,0)</f>
        <v>0.17</v>
      </c>
      <c r="B55" s="14">
        <v>3</v>
      </c>
      <c r="C55" s="26">
        <v>0</v>
      </c>
      <c r="D55" s="26">
        <v>0</v>
      </c>
      <c r="E55" s="26">
        <v>0</v>
      </c>
      <c r="F55" s="26">
        <v>0.049134994968003796</v>
      </c>
      <c r="G55" s="26">
        <v>0.5555656792233743</v>
      </c>
      <c r="H55" s="26">
        <v>1.003147270680458</v>
      </c>
      <c r="I55" s="26">
        <v>8.850248886645288</v>
      </c>
      <c r="J55" s="26">
        <v>4.8897541532220625</v>
      </c>
      <c r="K55" s="26">
        <v>1.227933534560617</v>
      </c>
      <c r="L55" s="26">
        <v>0.03319280420693394</v>
      </c>
      <c r="M55" s="26">
        <v>0</v>
      </c>
      <c r="N55" s="26">
        <v>0</v>
      </c>
    </row>
    <row r="56" spans="1:14" ht="12.75">
      <c r="A56" s="41">
        <f>VLOOKUP(A53,'Load &amp; Coincident Factors'!B$2:D$151,3,0)</f>
        <v>0</v>
      </c>
      <c r="B56" s="14">
        <v>4</v>
      </c>
      <c r="C56" s="26">
        <v>0</v>
      </c>
      <c r="D56" s="26">
        <v>0</v>
      </c>
      <c r="E56" s="26">
        <v>0</v>
      </c>
      <c r="F56" s="26">
        <v>0.14264998539097876</v>
      </c>
      <c r="G56" s="26">
        <v>1.612932617100119</v>
      </c>
      <c r="H56" s="26">
        <v>2.9123630439110073</v>
      </c>
      <c r="I56" s="26">
        <v>3.860214939919753</v>
      </c>
      <c r="J56" s="26">
        <v>1.5326095107113928</v>
      </c>
      <c r="K56" s="26">
        <v>0.39824871391155153</v>
      </c>
      <c r="L56" s="26">
        <v>0.010765233796843441</v>
      </c>
      <c r="M56" s="26">
        <v>0</v>
      </c>
      <c r="N56" s="26">
        <v>0</v>
      </c>
    </row>
    <row r="57" spans="1:14" ht="12.75">
      <c r="A57" s="41" t="s">
        <v>89</v>
      </c>
      <c r="B57" s="14">
        <v>1</v>
      </c>
      <c r="C57" s="26">
        <v>0</v>
      </c>
      <c r="D57" s="26">
        <v>0</v>
      </c>
      <c r="E57" s="26">
        <v>0</v>
      </c>
      <c r="F57" s="26">
        <v>0.005476965828636203</v>
      </c>
      <c r="G57" s="26">
        <v>0.03872997264535601</v>
      </c>
      <c r="H57" s="26">
        <v>1.7157950921510499</v>
      </c>
      <c r="I57" s="26">
        <v>23.71284482460702</v>
      </c>
      <c r="J57" s="26">
        <v>18.918417601859563</v>
      </c>
      <c r="K57" s="26">
        <v>5.197595559188575</v>
      </c>
      <c r="L57" s="26">
        <v>0.12690839802001944</v>
      </c>
      <c r="M57" s="26">
        <v>0</v>
      </c>
      <c r="N57" s="26">
        <v>0</v>
      </c>
    </row>
    <row r="58" spans="1:14" ht="12.75">
      <c r="A58" s="41" t="s">
        <v>103</v>
      </c>
      <c r="B58" s="14">
        <v>2</v>
      </c>
      <c r="C58" s="26">
        <v>0</v>
      </c>
      <c r="D58" s="26">
        <v>0</v>
      </c>
      <c r="E58" s="26">
        <v>0</v>
      </c>
      <c r="F58" s="26">
        <v>0.006237655527057898</v>
      </c>
      <c r="G58" s="26">
        <v>0.04410913551276657</v>
      </c>
      <c r="H58" s="26">
        <v>1.954099966060918</v>
      </c>
      <c r="I58" s="26">
        <v>26.20893375351302</v>
      </c>
      <c r="J58" s="26">
        <v>20.85325576568611</v>
      </c>
      <c r="K58" s="26">
        <v>5.7291678322874064</v>
      </c>
      <c r="L58" s="26">
        <v>0.1398876659993396</v>
      </c>
      <c r="M58" s="26">
        <v>0</v>
      </c>
      <c r="N58" s="26">
        <v>0</v>
      </c>
    </row>
    <row r="59" spans="1:14" ht="12.75">
      <c r="A59" s="41">
        <f>VLOOKUP(A57,'Load &amp; Coincident Factors'!B$2:D$151,2,0)</f>
        <v>0.17</v>
      </c>
      <c r="B59" s="14">
        <v>3</v>
      </c>
      <c r="C59" s="26">
        <v>0</v>
      </c>
      <c r="D59" s="26">
        <v>0</v>
      </c>
      <c r="E59" s="26">
        <v>0</v>
      </c>
      <c r="F59" s="26">
        <v>0.00152137939684339</v>
      </c>
      <c r="G59" s="26">
        <v>0.010758325734821116</v>
      </c>
      <c r="H59" s="26">
        <v>0.4766097478197362</v>
      </c>
      <c r="I59" s="26">
        <v>8.181624822525231</v>
      </c>
      <c r="J59" s="26">
        <v>5.267059445972265</v>
      </c>
      <c r="K59" s="26">
        <v>1.4470578545468193</v>
      </c>
      <c r="L59" s="26">
        <v>0.03533245172148268</v>
      </c>
      <c r="M59" s="26">
        <v>0</v>
      </c>
      <c r="N59" s="26">
        <v>0</v>
      </c>
    </row>
    <row r="60" spans="1:15" ht="15" customHeight="1">
      <c r="A60" s="41">
        <f>VLOOKUP(A57,'Load &amp; Coincident Factors'!B$2:D$151,3,0)</f>
        <v>0</v>
      </c>
      <c r="B60" s="14">
        <v>4</v>
      </c>
      <c r="C60" s="26">
        <v>0</v>
      </c>
      <c r="D60" s="26">
        <v>0</v>
      </c>
      <c r="E60" s="26">
        <v>0</v>
      </c>
      <c r="F60" s="26">
        <v>0.0045641381905301695</v>
      </c>
      <c r="G60" s="26">
        <v>0.032274977204463345</v>
      </c>
      <c r="H60" s="26">
        <v>1.4298292434592084</v>
      </c>
      <c r="I60" s="26">
        <v>2.357417321744558</v>
      </c>
      <c r="J60" s="26">
        <v>1.397383118319172</v>
      </c>
      <c r="K60" s="26">
        <v>0.3839133083491561</v>
      </c>
      <c r="L60" s="26">
        <v>0.009373915762842343</v>
      </c>
      <c r="M60" s="26">
        <v>0</v>
      </c>
      <c r="N60" s="26">
        <v>0</v>
      </c>
      <c r="O60" s="11"/>
    </row>
    <row r="61" spans="1:14" ht="12.75">
      <c r="A61" s="41" t="s">
        <v>124</v>
      </c>
      <c r="B61" s="49">
        <v>1</v>
      </c>
      <c r="C61" s="26">
        <v>0</v>
      </c>
      <c r="D61" s="26">
        <v>0</v>
      </c>
      <c r="E61" s="26">
        <v>0</v>
      </c>
      <c r="F61" s="26">
        <v>0.08400499139690974</v>
      </c>
      <c r="G61" s="26">
        <v>0.9498380967367369</v>
      </c>
      <c r="H61" s="26">
        <v>1.715058236969816</v>
      </c>
      <c r="I61" s="26">
        <v>16.005769263081906</v>
      </c>
      <c r="J61" s="26">
        <v>11.822987654059316</v>
      </c>
      <c r="K61" s="26">
        <v>2.953677961510674</v>
      </c>
      <c r="L61" s="26">
        <v>0.0798421506599222</v>
      </c>
      <c r="M61" s="26">
        <v>0</v>
      </c>
      <c r="N61" s="26">
        <v>0</v>
      </c>
    </row>
    <row r="62" spans="1:14" ht="12.75">
      <c r="A62" s="41" t="s">
        <v>103</v>
      </c>
      <c r="B62" s="49">
        <v>2</v>
      </c>
      <c r="C62" s="26">
        <v>0</v>
      </c>
      <c r="D62" s="26">
        <v>0</v>
      </c>
      <c r="E62" s="26">
        <v>0</v>
      </c>
      <c r="F62" s="26">
        <v>0.12521498717652582</v>
      </c>
      <c r="G62" s="26">
        <v>1.415796408343438</v>
      </c>
      <c r="H62" s="26">
        <v>2.556407560766329</v>
      </c>
      <c r="I62" s="26">
        <v>21.749015881011296</v>
      </c>
      <c r="J62" s="26">
        <v>14.158392622762394</v>
      </c>
      <c r="K62" s="26">
        <v>5.309982852154022</v>
      </c>
      <c r="L62" s="26">
        <v>0.1435364506245792</v>
      </c>
      <c r="M62" s="26">
        <v>0</v>
      </c>
      <c r="N62" s="26">
        <v>0</v>
      </c>
    </row>
    <row r="63" spans="1:14" ht="12.75">
      <c r="A63" s="41">
        <f>VLOOKUP(A61,'Load &amp; Coincident Factors'!B$2:D$151,2,0)</f>
        <v>0.17</v>
      </c>
      <c r="B63" s="49">
        <v>3</v>
      </c>
      <c r="C63" s="26">
        <v>0</v>
      </c>
      <c r="D63" s="26">
        <v>0</v>
      </c>
      <c r="E63" s="26">
        <v>0</v>
      </c>
      <c r="F63" s="26">
        <v>0.049134994968003796</v>
      </c>
      <c r="G63" s="26">
        <v>0.5555656792233743</v>
      </c>
      <c r="H63" s="26">
        <v>1.003147270680458</v>
      </c>
      <c r="I63" s="26">
        <v>8.850248886645288</v>
      </c>
      <c r="J63" s="26">
        <v>4.8897541532220625</v>
      </c>
      <c r="K63" s="26">
        <v>1.227933534560617</v>
      </c>
      <c r="L63" s="26">
        <v>0.03319280420693394</v>
      </c>
      <c r="M63" s="26">
        <v>0</v>
      </c>
      <c r="N63" s="26">
        <v>0</v>
      </c>
    </row>
    <row r="64" spans="1:14" ht="12.75">
      <c r="A64" s="41">
        <f>VLOOKUP(A61,'Load &amp; Coincident Factors'!B$2:D$151,3,0)</f>
        <v>0</v>
      </c>
      <c r="B64" s="49">
        <v>4</v>
      </c>
      <c r="C64" s="26">
        <v>0</v>
      </c>
      <c r="D64" s="26">
        <v>0</v>
      </c>
      <c r="E64" s="26">
        <v>0</v>
      </c>
      <c r="F64" s="26">
        <v>0.14264998539097876</v>
      </c>
      <c r="G64" s="26">
        <v>1.612932617100119</v>
      </c>
      <c r="H64" s="26">
        <v>2.9123630439110073</v>
      </c>
      <c r="I64" s="26">
        <v>3.860214939919753</v>
      </c>
      <c r="J64" s="26">
        <v>1.5326095107113928</v>
      </c>
      <c r="K64" s="26">
        <v>0.39824871391155153</v>
      </c>
      <c r="L64" s="26">
        <v>0.010765233796843441</v>
      </c>
      <c r="M64" s="26">
        <v>0</v>
      </c>
      <c r="N64" s="26">
        <v>0</v>
      </c>
    </row>
    <row r="65" spans="1:14" ht="12.75">
      <c r="A65" s="41" t="s">
        <v>125</v>
      </c>
      <c r="B65" s="14">
        <v>1</v>
      </c>
      <c r="C65" s="26">
        <v>0</v>
      </c>
      <c r="D65" s="26">
        <v>0</v>
      </c>
      <c r="E65" s="26">
        <v>0</v>
      </c>
      <c r="F65" s="26">
        <v>0.087136734021007</v>
      </c>
      <c r="G65" s="26">
        <v>0.9585040742310771</v>
      </c>
      <c r="H65" s="26">
        <v>3.4854693608402814</v>
      </c>
      <c r="I65" s="26">
        <v>12.333793915781367</v>
      </c>
      <c r="J65" s="26">
        <v>9.772970695134585</v>
      </c>
      <c r="K65" s="26">
        <v>3.392270819798781</v>
      </c>
      <c r="L65" s="26">
        <v>0.08076835285235194</v>
      </c>
      <c r="M65" s="26">
        <v>0</v>
      </c>
      <c r="N65" s="26">
        <v>0</v>
      </c>
    </row>
    <row r="66" spans="1:14" ht="12.75">
      <c r="A66" s="41" t="s">
        <v>103</v>
      </c>
      <c r="B66" s="14">
        <v>2</v>
      </c>
      <c r="C66" s="26">
        <v>0</v>
      </c>
      <c r="D66" s="26">
        <v>0</v>
      </c>
      <c r="E66" s="26">
        <v>0</v>
      </c>
      <c r="F66" s="26">
        <v>0.15543309311855305</v>
      </c>
      <c r="G66" s="26">
        <v>1.7097640243040841</v>
      </c>
      <c r="H66" s="26">
        <v>6.2173237247421245</v>
      </c>
      <c r="I66" s="26">
        <v>16.71914286361474</v>
      </c>
      <c r="J66" s="26">
        <v>13.066036907625586</v>
      </c>
      <c r="K66" s="26">
        <v>4.535318596035327</v>
      </c>
      <c r="L66" s="26">
        <v>0.10798377609607922</v>
      </c>
      <c r="M66" s="26">
        <v>0</v>
      </c>
      <c r="N66" s="26">
        <v>0</v>
      </c>
    </row>
    <row r="67" spans="1:14" ht="12.75">
      <c r="A67" s="41">
        <f>VLOOKUP(A65,'Load &amp; Coincident Factors'!B$2:D$151,2,0)</f>
        <v>0.17</v>
      </c>
      <c r="B67" s="14">
        <v>3</v>
      </c>
      <c r="C67" s="26">
        <v>0</v>
      </c>
      <c r="D67" s="26">
        <v>0</v>
      </c>
      <c r="E67" s="26">
        <v>0</v>
      </c>
      <c r="F67" s="26">
        <v>0.03885827327963826</v>
      </c>
      <c r="G67" s="26">
        <v>0.42744100607602104</v>
      </c>
      <c r="H67" s="26">
        <v>1.5543309311855311</v>
      </c>
      <c r="I67" s="26">
        <v>5.344644030171925</v>
      </c>
      <c r="J67" s="26">
        <v>3.5055220971678405</v>
      </c>
      <c r="K67" s="26">
        <v>1.2167927940582584</v>
      </c>
      <c r="L67" s="26">
        <v>0.02897125700138711</v>
      </c>
      <c r="M67" s="26">
        <v>0</v>
      </c>
      <c r="N67" s="26">
        <v>0</v>
      </c>
    </row>
    <row r="68" spans="1:14" ht="12.75">
      <c r="A68" s="41">
        <f>VLOOKUP(A65,'Load &amp; Coincident Factors'!B$2:D$151,3,0)</f>
        <v>0</v>
      </c>
      <c r="B68" s="14">
        <v>4</v>
      </c>
      <c r="C68" s="26">
        <v>0</v>
      </c>
      <c r="D68" s="26">
        <v>0</v>
      </c>
      <c r="E68" s="26">
        <v>0</v>
      </c>
      <c r="F68" s="26">
        <v>0.015307804625312043</v>
      </c>
      <c r="G68" s="26">
        <v>0.16838585087843247</v>
      </c>
      <c r="H68" s="26">
        <v>0.6123121850124819</v>
      </c>
      <c r="I68" s="26">
        <v>1.5074637008177227</v>
      </c>
      <c r="J68" s="26">
        <v>9.560514810457745</v>
      </c>
      <c r="K68" s="26">
        <v>3.318525801977068</v>
      </c>
      <c r="L68" s="26">
        <v>0.07901251909469212</v>
      </c>
      <c r="M68" s="26">
        <v>0</v>
      </c>
      <c r="N68" s="26">
        <v>0</v>
      </c>
    </row>
    <row r="69" spans="1:14" ht="12.75">
      <c r="A69" s="41" t="s">
        <v>126</v>
      </c>
      <c r="B69" s="14">
        <v>1</v>
      </c>
      <c r="C69" s="26">
        <v>0</v>
      </c>
      <c r="D69" s="26">
        <v>0</v>
      </c>
      <c r="E69" s="26">
        <v>0</v>
      </c>
      <c r="F69" s="26">
        <v>0.08400499139690974</v>
      </c>
      <c r="G69" s="26">
        <v>0.9498380967367369</v>
      </c>
      <c r="H69" s="26">
        <v>1.715058236969816</v>
      </c>
      <c r="I69" s="26">
        <v>16.005769263081906</v>
      </c>
      <c r="J69" s="26">
        <v>11.822987654059316</v>
      </c>
      <c r="K69" s="26">
        <v>2.953677961510674</v>
      </c>
      <c r="L69" s="26">
        <v>0.0798421506599222</v>
      </c>
      <c r="M69" s="26">
        <v>0</v>
      </c>
      <c r="N69" s="26">
        <v>0</v>
      </c>
    </row>
    <row r="70" spans="1:14" ht="12.75">
      <c r="A70" s="41" t="s">
        <v>103</v>
      </c>
      <c r="B70" s="14">
        <v>2</v>
      </c>
      <c r="C70" s="26">
        <v>0</v>
      </c>
      <c r="D70" s="26">
        <v>0</v>
      </c>
      <c r="E70" s="26">
        <v>0</v>
      </c>
      <c r="F70" s="26">
        <v>0.12521498717652582</v>
      </c>
      <c r="G70" s="26">
        <v>1.415796408343438</v>
      </c>
      <c r="H70" s="26">
        <v>2.556407560766329</v>
      </c>
      <c r="I70" s="26">
        <v>21.749015881011296</v>
      </c>
      <c r="J70" s="26">
        <v>14.158392622762394</v>
      </c>
      <c r="K70" s="26">
        <v>5.309982852154022</v>
      </c>
      <c r="L70" s="26">
        <v>0.1435364506245792</v>
      </c>
      <c r="M70" s="26">
        <v>0</v>
      </c>
      <c r="N70" s="26">
        <v>0</v>
      </c>
    </row>
    <row r="71" spans="1:14" ht="12.75">
      <c r="A71" s="41">
        <f>VLOOKUP(A69,'Load &amp; Coincident Factors'!B$2:D$151,2,0)</f>
        <v>0.17</v>
      </c>
      <c r="B71" s="14">
        <v>3</v>
      </c>
      <c r="C71" s="26">
        <v>0</v>
      </c>
      <c r="D71" s="26">
        <v>0</v>
      </c>
      <c r="E71" s="26">
        <v>0</v>
      </c>
      <c r="F71" s="26">
        <v>0.049134994968003796</v>
      </c>
      <c r="G71" s="26">
        <v>0.5555656792233743</v>
      </c>
      <c r="H71" s="26">
        <v>1.003147270680458</v>
      </c>
      <c r="I71" s="26">
        <v>8.850248886645288</v>
      </c>
      <c r="J71" s="26">
        <v>4.8897541532220625</v>
      </c>
      <c r="K71" s="26">
        <v>1.227933534560617</v>
      </c>
      <c r="L71" s="26">
        <v>0.03319280420693394</v>
      </c>
      <c r="M71" s="26">
        <v>0</v>
      </c>
      <c r="N71" s="26">
        <v>0</v>
      </c>
    </row>
    <row r="72" spans="1:14" ht="12.75">
      <c r="A72" s="41">
        <f>VLOOKUP(A69,'Load &amp; Coincident Factors'!B$2:D$151,3,0)</f>
        <v>0</v>
      </c>
      <c r="B72" s="14">
        <v>4</v>
      </c>
      <c r="C72" s="26">
        <v>0</v>
      </c>
      <c r="D72" s="26">
        <v>0</v>
      </c>
      <c r="E72" s="26">
        <v>0</v>
      </c>
      <c r="F72" s="26">
        <v>0.14264998539097876</v>
      </c>
      <c r="G72" s="26">
        <v>1.612932617100119</v>
      </c>
      <c r="H72" s="26">
        <v>2.9123630439110073</v>
      </c>
      <c r="I72" s="26">
        <v>3.860214939919753</v>
      </c>
      <c r="J72" s="26">
        <v>1.5326095107113928</v>
      </c>
      <c r="K72" s="26">
        <v>0.39824871391155153</v>
      </c>
      <c r="L72" s="26">
        <v>0.010765233796843441</v>
      </c>
      <c r="M72" s="26">
        <v>0</v>
      </c>
      <c r="N72" s="26">
        <v>0</v>
      </c>
    </row>
    <row r="73" spans="1:14" ht="12.75">
      <c r="A73" s="41" t="s">
        <v>127</v>
      </c>
      <c r="B73" s="14">
        <v>1</v>
      </c>
      <c r="C73" s="26">
        <v>0</v>
      </c>
      <c r="D73" s="26">
        <v>0</v>
      </c>
      <c r="E73" s="26">
        <v>0</v>
      </c>
      <c r="F73" s="26">
        <v>0.005476965828636203</v>
      </c>
      <c r="G73" s="26">
        <v>0.03872997264535601</v>
      </c>
      <c r="H73" s="26">
        <v>1.7157950921510499</v>
      </c>
      <c r="I73" s="26">
        <v>23.71284482460702</v>
      </c>
      <c r="J73" s="26">
        <v>18.918417601859563</v>
      </c>
      <c r="K73" s="26">
        <v>5.197595559188575</v>
      </c>
      <c r="L73" s="26">
        <v>0.12690839802001944</v>
      </c>
      <c r="M73" s="26">
        <v>0</v>
      </c>
      <c r="N73" s="26">
        <v>0</v>
      </c>
    </row>
    <row r="74" spans="1:14" ht="12.75">
      <c r="A74" s="41" t="s">
        <v>103</v>
      </c>
      <c r="B74" s="14">
        <v>2</v>
      </c>
      <c r="C74" s="26">
        <v>0</v>
      </c>
      <c r="D74" s="26">
        <v>0</v>
      </c>
      <c r="E74" s="26">
        <v>0</v>
      </c>
      <c r="F74" s="26">
        <v>0.006237655527057898</v>
      </c>
      <c r="G74" s="26">
        <v>0.04410913551276657</v>
      </c>
      <c r="H74" s="26">
        <v>1.954099966060918</v>
      </c>
      <c r="I74" s="26">
        <v>26.20893375351302</v>
      </c>
      <c r="J74" s="26">
        <v>20.85325576568611</v>
      </c>
      <c r="K74" s="26">
        <v>5.7291678322874064</v>
      </c>
      <c r="L74" s="26">
        <v>0.1398876659993396</v>
      </c>
      <c r="M74" s="26">
        <v>0</v>
      </c>
      <c r="N74" s="26">
        <v>0</v>
      </c>
    </row>
    <row r="75" spans="1:14" ht="12.75">
      <c r="A75" s="41">
        <f>VLOOKUP(A73,'Load &amp; Coincident Factors'!B$2:D$151,2,0)</f>
        <v>0.17</v>
      </c>
      <c r="B75" s="14">
        <v>3</v>
      </c>
      <c r="C75" s="26">
        <v>0</v>
      </c>
      <c r="D75" s="26">
        <v>0</v>
      </c>
      <c r="E75" s="26">
        <v>0</v>
      </c>
      <c r="F75" s="26">
        <v>0.00152137939684339</v>
      </c>
      <c r="G75" s="26">
        <v>0.010758325734821116</v>
      </c>
      <c r="H75" s="26">
        <v>0.4766097478197362</v>
      </c>
      <c r="I75" s="26">
        <v>8.181624822525231</v>
      </c>
      <c r="J75" s="26">
        <v>5.267059445972265</v>
      </c>
      <c r="K75" s="26">
        <v>1.4470578545468193</v>
      </c>
      <c r="L75" s="26">
        <v>0.03533245172148268</v>
      </c>
      <c r="M75" s="26">
        <v>0</v>
      </c>
      <c r="N75" s="26">
        <v>0</v>
      </c>
    </row>
    <row r="76" spans="1:14" ht="12.75">
      <c r="A76" s="41">
        <f>VLOOKUP(A73,'Load &amp; Coincident Factors'!B$2:D$151,3,0)</f>
        <v>0</v>
      </c>
      <c r="B76" s="14">
        <v>4</v>
      </c>
      <c r="C76" s="26">
        <v>0</v>
      </c>
      <c r="D76" s="26">
        <v>0</v>
      </c>
      <c r="E76" s="26">
        <v>0</v>
      </c>
      <c r="F76" s="26">
        <v>0.0045641381905301695</v>
      </c>
      <c r="G76" s="26">
        <v>0.032274977204463345</v>
      </c>
      <c r="H76" s="26">
        <v>1.4298292434592084</v>
      </c>
      <c r="I76" s="26">
        <v>2.357417321744558</v>
      </c>
      <c r="J76" s="26">
        <v>1.397383118319172</v>
      </c>
      <c r="K76" s="26">
        <v>0.3839133083491561</v>
      </c>
      <c r="L76" s="26">
        <v>0.009373915762842343</v>
      </c>
      <c r="M76" s="26">
        <v>0</v>
      </c>
      <c r="N76" s="26">
        <v>0</v>
      </c>
    </row>
    <row r="77" spans="1:14" ht="12.75">
      <c r="A77" s="41" t="s">
        <v>128</v>
      </c>
      <c r="B77" s="14">
        <v>1</v>
      </c>
      <c r="C77" s="26">
        <v>0</v>
      </c>
      <c r="D77" s="26">
        <v>0</v>
      </c>
      <c r="E77" s="26">
        <v>0</v>
      </c>
      <c r="F77" s="26">
        <v>0.08400499139690974</v>
      </c>
      <c r="G77" s="26">
        <v>0.9498380967367369</v>
      </c>
      <c r="H77" s="26">
        <v>1.715058236969816</v>
      </c>
      <c r="I77" s="26">
        <v>16.005769263081906</v>
      </c>
      <c r="J77" s="26">
        <v>11.822987654059316</v>
      </c>
      <c r="K77" s="26">
        <v>2.953677961510674</v>
      </c>
      <c r="L77" s="26">
        <v>0.0798421506599222</v>
      </c>
      <c r="M77" s="26">
        <v>0</v>
      </c>
      <c r="N77" s="26">
        <v>0</v>
      </c>
    </row>
    <row r="78" spans="1:14" ht="12.75">
      <c r="A78" s="41" t="s">
        <v>103</v>
      </c>
      <c r="B78" s="14">
        <v>2</v>
      </c>
      <c r="C78" s="26">
        <v>0</v>
      </c>
      <c r="D78" s="26">
        <v>0</v>
      </c>
      <c r="E78" s="26">
        <v>0</v>
      </c>
      <c r="F78" s="26">
        <v>0.12521498717652582</v>
      </c>
      <c r="G78" s="26">
        <v>1.415796408343438</v>
      </c>
      <c r="H78" s="26">
        <v>2.556407560766329</v>
      </c>
      <c r="I78" s="26">
        <v>21.749015881011296</v>
      </c>
      <c r="J78" s="26">
        <v>14.158392622762394</v>
      </c>
      <c r="K78" s="26">
        <v>5.309982852154022</v>
      </c>
      <c r="L78" s="26">
        <v>0.1435364506245792</v>
      </c>
      <c r="M78" s="26">
        <v>0</v>
      </c>
      <c r="N78" s="26">
        <v>0</v>
      </c>
    </row>
    <row r="79" spans="1:14" ht="12.75">
      <c r="A79" s="41">
        <f>VLOOKUP(A77,'Load &amp; Coincident Factors'!B$2:D$151,2,0)</f>
        <v>0.17</v>
      </c>
      <c r="B79" s="14">
        <v>3</v>
      </c>
      <c r="C79" s="26">
        <v>0</v>
      </c>
      <c r="D79" s="26">
        <v>0</v>
      </c>
      <c r="E79" s="26">
        <v>0</v>
      </c>
      <c r="F79" s="26">
        <v>0.049134994968003796</v>
      </c>
      <c r="G79" s="26">
        <v>0.5555656792233743</v>
      </c>
      <c r="H79" s="26">
        <v>1.003147270680458</v>
      </c>
      <c r="I79" s="26">
        <v>8.850248886645288</v>
      </c>
      <c r="J79" s="26">
        <v>4.8897541532220625</v>
      </c>
      <c r="K79" s="26">
        <v>1.227933534560617</v>
      </c>
      <c r="L79" s="26">
        <v>0.03319280420693394</v>
      </c>
      <c r="M79" s="26">
        <v>0</v>
      </c>
      <c r="N79" s="26">
        <v>0</v>
      </c>
    </row>
    <row r="80" spans="1:14" ht="12.75">
      <c r="A80" s="41">
        <f>VLOOKUP(A77,'Load &amp; Coincident Factors'!B$2:D$151,3,0)</f>
        <v>0</v>
      </c>
      <c r="B80" s="14">
        <v>4</v>
      </c>
      <c r="C80" s="26">
        <v>0</v>
      </c>
      <c r="D80" s="26">
        <v>0</v>
      </c>
      <c r="E80" s="26">
        <v>0</v>
      </c>
      <c r="F80" s="26">
        <v>0.14264998539097876</v>
      </c>
      <c r="G80" s="26">
        <v>1.612932617100119</v>
      </c>
      <c r="H80" s="26">
        <v>2.9123630439110073</v>
      </c>
      <c r="I80" s="26">
        <v>3.860214939919753</v>
      </c>
      <c r="J80" s="26">
        <v>1.5326095107113928</v>
      </c>
      <c r="K80" s="26">
        <v>0.39824871391155153</v>
      </c>
      <c r="L80" s="26">
        <v>0.010765233796843441</v>
      </c>
      <c r="M80" s="26">
        <v>0</v>
      </c>
      <c r="N80" s="26">
        <v>0</v>
      </c>
    </row>
    <row r="81" spans="1:14" ht="12.75">
      <c r="A81" s="41" t="s">
        <v>14</v>
      </c>
      <c r="B81" s="49">
        <v>1</v>
      </c>
      <c r="C81" s="48">
        <v>3.1010756856284534</v>
      </c>
      <c r="D81" s="48">
        <v>2.6843686403721296</v>
      </c>
      <c r="E81" s="48">
        <v>2.8878767322414967</v>
      </c>
      <c r="F81" s="48">
        <v>2.529314856090707</v>
      </c>
      <c r="G81" s="48">
        <v>2.442097102432407</v>
      </c>
      <c r="H81" s="48">
        <v>2.287043318150984</v>
      </c>
      <c r="I81" s="48">
        <v>2.4517879639499953</v>
      </c>
      <c r="J81" s="48">
        <v>2.5971508867138295</v>
      </c>
      <c r="K81" s="48">
        <v>2.3258067642213396</v>
      </c>
      <c r="L81" s="48">
        <v>2.50024227153794</v>
      </c>
      <c r="M81" s="48">
        <v>2.490551410020351</v>
      </c>
      <c r="N81" s="48">
        <v>2.849113286171141</v>
      </c>
    </row>
    <row r="82" spans="1:14" ht="12.75">
      <c r="A82" s="41" t="s">
        <v>103</v>
      </c>
      <c r="B82" s="49">
        <v>2</v>
      </c>
      <c r="C82" s="48">
        <v>4.612850082372324</v>
      </c>
      <c r="D82" s="48">
        <v>4.448105436573313</v>
      </c>
      <c r="E82" s="48">
        <v>4.777594728171335</v>
      </c>
      <c r="F82" s="48">
        <v>4.293051652291889</v>
      </c>
      <c r="G82" s="48">
        <v>4.079852698904934</v>
      </c>
      <c r="H82" s="48">
        <v>3.6825273766837876</v>
      </c>
      <c r="I82" s="48">
        <v>3.556546176955132</v>
      </c>
      <c r="J82" s="48">
        <v>3.430564977226476</v>
      </c>
      <c r="K82" s="48">
        <v>3.8181994379300326</v>
      </c>
      <c r="L82" s="48">
        <v>3.8569628840003882</v>
      </c>
      <c r="M82" s="48">
        <v>4.351196821397424</v>
      </c>
      <c r="N82" s="48">
        <v>4.700067836030624</v>
      </c>
    </row>
    <row r="83" spans="1:14" ht="12.75">
      <c r="A83" s="41">
        <f>VLOOKUP(A81,'Load &amp; Coincident Factors'!B$2:D$151,2,0)</f>
        <v>0.286</v>
      </c>
      <c r="B83" s="49">
        <v>3</v>
      </c>
      <c r="C83" s="48">
        <v>1.0756856284523697</v>
      </c>
      <c r="D83" s="48">
        <v>1.744355073166005</v>
      </c>
      <c r="E83" s="48">
        <v>1.5505378428142267</v>
      </c>
      <c r="F83" s="48">
        <v>1.744355073166005</v>
      </c>
      <c r="G83" s="48">
        <v>1.1629033821106698</v>
      </c>
      <c r="H83" s="48">
        <v>0.8624866750654135</v>
      </c>
      <c r="I83" s="48">
        <v>1.1144490745227251</v>
      </c>
      <c r="J83" s="48">
        <v>0.9497044287237137</v>
      </c>
      <c r="K83" s="48">
        <v>0.8431049520302356</v>
      </c>
      <c r="L83" s="48">
        <v>0.8818683981005914</v>
      </c>
      <c r="M83" s="48">
        <v>1.065994766934781</v>
      </c>
      <c r="N83" s="48">
        <v>1.6474464579901156</v>
      </c>
    </row>
    <row r="84" spans="1:14" ht="12.75">
      <c r="A84" s="41">
        <f>VLOOKUP(A81,'Load &amp; Coincident Factors'!B$2:D$151,3,0)</f>
        <v>0.317</v>
      </c>
      <c r="B84" s="49">
        <v>4</v>
      </c>
      <c r="C84" s="48">
        <v>0.38763446070355667</v>
      </c>
      <c r="D84" s="48">
        <v>0.4263979067739123</v>
      </c>
      <c r="E84" s="48">
        <v>0.38763446070355667</v>
      </c>
      <c r="F84" s="48">
        <v>0.38763446070355667</v>
      </c>
      <c r="G84" s="48">
        <v>0.3682527376683788</v>
      </c>
      <c r="H84" s="48">
        <v>0.34887101463320097</v>
      </c>
      <c r="I84" s="48">
        <v>0.44577962980909014</v>
      </c>
      <c r="J84" s="48">
        <v>0.32948929159802315</v>
      </c>
      <c r="K84" s="48">
        <v>0.3973253222211455</v>
      </c>
      <c r="L84" s="48">
        <v>0.2616532609749007</v>
      </c>
      <c r="M84" s="48">
        <v>0.38763446070355667</v>
      </c>
      <c r="N84" s="48">
        <v>0.4748522143618569</v>
      </c>
    </row>
    <row r="85" spans="1:14" ht="12.75">
      <c r="A85" s="41" t="s">
        <v>51</v>
      </c>
      <c r="B85" s="49">
        <v>1</v>
      </c>
      <c r="C85" s="48">
        <v>3.103226889039668</v>
      </c>
      <c r="D85" s="48">
        <v>3.171806488797451</v>
      </c>
      <c r="E85" s="48">
        <v>3.0346472892818857</v>
      </c>
      <c r="F85" s="48">
        <v>2.854625839917706</v>
      </c>
      <c r="G85" s="48">
        <v>2.7431839903113096</v>
      </c>
      <c r="H85" s="48">
        <v>2.708894190432418</v>
      </c>
      <c r="I85" s="48">
        <v>2.5460176410076842</v>
      </c>
      <c r="J85" s="48">
        <v>3.086081989100223</v>
      </c>
      <c r="K85" s="48">
        <v>2.2288369921279383</v>
      </c>
      <c r="L85" s="48">
        <v>2.9746401394938258</v>
      </c>
      <c r="M85" s="48">
        <v>2.828908490008537</v>
      </c>
      <c r="N85" s="48">
        <v>3.094654439069946</v>
      </c>
    </row>
    <row r="86" spans="1:14" ht="12.75">
      <c r="A86" s="41" t="s">
        <v>103</v>
      </c>
      <c r="B86" s="49">
        <v>2</v>
      </c>
      <c r="C86" s="48">
        <v>3.634718787162485</v>
      </c>
      <c r="D86" s="48">
        <v>3.514704487586365</v>
      </c>
      <c r="E86" s="48">
        <v>3.720443286859713</v>
      </c>
      <c r="F86" s="48">
        <v>3.5318493875258112</v>
      </c>
      <c r="G86" s="48">
        <v>4.114775985466964</v>
      </c>
      <c r="H86" s="48">
        <v>3.0260748393121633</v>
      </c>
      <c r="I86" s="48">
        <v>2.760328890250755</v>
      </c>
      <c r="J86" s="48">
        <v>3.343255488191908</v>
      </c>
      <c r="K86" s="48">
        <v>3.2489585385249566</v>
      </c>
      <c r="L86" s="48">
        <v>3.2060962886763424</v>
      </c>
      <c r="M86" s="48">
        <v>3.540421837495533</v>
      </c>
      <c r="N86" s="48">
        <v>3.7547330867386037</v>
      </c>
    </row>
    <row r="87" spans="1:14" ht="12.75">
      <c r="A87" s="41">
        <f>VLOOKUP(A85,'Load &amp; Coincident Factors'!B$2:D$151,2,0)</f>
        <v>0.218</v>
      </c>
      <c r="B87" s="49">
        <v>3</v>
      </c>
      <c r="C87" s="48">
        <v>0.7543755973356101</v>
      </c>
      <c r="D87" s="48">
        <v>0.7115133474869959</v>
      </c>
      <c r="E87" s="48">
        <v>0.7200857974567186</v>
      </c>
      <c r="F87" s="48">
        <v>0.8229551970933927</v>
      </c>
      <c r="G87" s="48">
        <v>0.7972378471842244</v>
      </c>
      <c r="H87" s="48">
        <v>0.7543755973356101</v>
      </c>
      <c r="I87" s="48">
        <v>0.702940897517273</v>
      </c>
      <c r="J87" s="48">
        <v>0.591499047910876</v>
      </c>
      <c r="K87" s="48">
        <v>0.6086439478503216</v>
      </c>
      <c r="L87" s="48">
        <v>0.5657816980017075</v>
      </c>
      <c r="M87" s="48">
        <v>0.7200857974567186</v>
      </c>
      <c r="N87" s="48">
        <v>0.702940897517273</v>
      </c>
    </row>
    <row r="88" spans="1:14" ht="12.75">
      <c r="A88" s="41">
        <f>VLOOKUP(A85,'Load &amp; Coincident Factors'!B$2:D$151,3,0)</f>
        <v>0.03</v>
      </c>
      <c r="B88" s="49">
        <v>4</v>
      </c>
      <c r="C88" s="48">
        <v>0.3086081989100223</v>
      </c>
      <c r="D88" s="48">
        <v>0.3086081989100223</v>
      </c>
      <c r="E88" s="48">
        <v>0.3086081989100223</v>
      </c>
      <c r="F88" s="48">
        <v>0.3086081989100223</v>
      </c>
      <c r="G88" s="48">
        <v>0.33432554881919085</v>
      </c>
      <c r="H88" s="48">
        <v>0.3428979987889137</v>
      </c>
      <c r="I88" s="48">
        <v>0.3000357489402994</v>
      </c>
      <c r="J88" s="48">
        <v>0.24002859915223956</v>
      </c>
      <c r="K88" s="48">
        <v>0.3000357489402994</v>
      </c>
      <c r="L88" s="48">
        <v>0.22288369921279386</v>
      </c>
      <c r="M88" s="48">
        <v>0.3086081989100223</v>
      </c>
      <c r="N88" s="48">
        <v>0.3428979987889137</v>
      </c>
    </row>
    <row r="89" spans="1:16" ht="12.75">
      <c r="A89" s="41" t="s">
        <v>15</v>
      </c>
      <c r="B89" s="49">
        <v>1</v>
      </c>
      <c r="C89" s="26">
        <v>3.532396565183452</v>
      </c>
      <c r="D89" s="26">
        <v>3.610460577673694</v>
      </c>
      <c r="E89" s="26">
        <v>3.45433255269321</v>
      </c>
      <c r="F89" s="26">
        <v>3.2494145199063245</v>
      </c>
      <c r="G89" s="26">
        <v>3.1225604996096816</v>
      </c>
      <c r="H89" s="26">
        <v>3.0835284933645606</v>
      </c>
      <c r="I89" s="26">
        <v>2.8981264637002355</v>
      </c>
      <c r="J89" s="26">
        <v>3.5128805620608916</v>
      </c>
      <c r="K89" s="26">
        <v>2.537080405932866</v>
      </c>
      <c r="L89" s="26">
        <v>3.3860265417642483</v>
      </c>
      <c r="M89" s="26">
        <v>3.2201405152224836</v>
      </c>
      <c r="N89" s="26">
        <v>3.5226385636221718</v>
      </c>
      <c r="P89" s="19"/>
    </row>
    <row r="90" spans="1:14" ht="12.75">
      <c r="A90" s="41" t="s">
        <v>103</v>
      </c>
      <c r="B90" s="49">
        <v>2</v>
      </c>
      <c r="C90" s="26">
        <v>4.137392661982828</v>
      </c>
      <c r="D90" s="26">
        <v>4.000780640124904</v>
      </c>
      <c r="E90" s="26">
        <v>4.23497267759563</v>
      </c>
      <c r="F90" s="26">
        <v>4.020296643247465</v>
      </c>
      <c r="G90" s="26">
        <v>4.6838407494145216</v>
      </c>
      <c r="H90" s="26">
        <v>3.4445745511319297</v>
      </c>
      <c r="I90" s="26">
        <v>3.142076502732242</v>
      </c>
      <c r="J90" s="26">
        <v>3.8056206088992988</v>
      </c>
      <c r="K90" s="26">
        <v>3.6982825917252162</v>
      </c>
      <c r="L90" s="26">
        <v>3.649492583918815</v>
      </c>
      <c r="M90" s="26">
        <v>4.030054644808745</v>
      </c>
      <c r="N90" s="26">
        <v>4.274004683840751</v>
      </c>
    </row>
    <row r="91" spans="1:14" ht="12.75">
      <c r="A91" s="41">
        <f>VLOOKUP(A89,'Load &amp; Coincident Factors'!B$2:D$151,2,0)</f>
        <v>0.235</v>
      </c>
      <c r="B91" s="49">
        <v>3</v>
      </c>
      <c r="C91" s="26">
        <v>0.8587041373926624</v>
      </c>
      <c r="D91" s="26">
        <v>0.8099141295862611</v>
      </c>
      <c r="E91" s="26">
        <v>0.8196721311475413</v>
      </c>
      <c r="F91" s="26">
        <v>0.9367681498829044</v>
      </c>
      <c r="G91" s="26">
        <v>0.9074941451990637</v>
      </c>
      <c r="H91" s="26">
        <v>0.8587041373926624</v>
      </c>
      <c r="I91" s="26">
        <v>0.8001561280249808</v>
      </c>
      <c r="J91" s="26">
        <v>0.6733021077283374</v>
      </c>
      <c r="K91" s="26">
        <v>0.692818110850898</v>
      </c>
      <c r="L91" s="26">
        <v>0.6440281030444968</v>
      </c>
      <c r="M91" s="26">
        <v>0.8196721311475413</v>
      </c>
      <c r="N91" s="26">
        <v>0.8001561280249808</v>
      </c>
    </row>
    <row r="92" spans="1:14" ht="12.75">
      <c r="A92" s="41">
        <f>VLOOKUP(A89,'Load &amp; Coincident Factors'!B$2:D$151,3,0)</f>
        <v>0.026</v>
      </c>
      <c r="B92" s="49">
        <v>4</v>
      </c>
      <c r="C92" s="26">
        <v>0.3512880562060891</v>
      </c>
      <c r="D92" s="26">
        <v>0.3512880562060891</v>
      </c>
      <c r="E92" s="26">
        <v>0.3512880562060891</v>
      </c>
      <c r="F92" s="26">
        <v>0.3512880562060891</v>
      </c>
      <c r="G92" s="26">
        <v>0.38056206088992994</v>
      </c>
      <c r="H92" s="26">
        <v>0.3903200624512102</v>
      </c>
      <c r="I92" s="26">
        <v>0.34153005464480884</v>
      </c>
      <c r="J92" s="26">
        <v>0.27322404371584713</v>
      </c>
      <c r="K92" s="26">
        <v>0.34153005464480884</v>
      </c>
      <c r="L92" s="26">
        <v>0.2537080405932866</v>
      </c>
      <c r="M92" s="26">
        <v>0.3512880562060891</v>
      </c>
      <c r="N92" s="26">
        <v>0.3903200624512102</v>
      </c>
    </row>
    <row r="93" spans="1:14" ht="12.75">
      <c r="A93" s="41" t="s">
        <v>16</v>
      </c>
      <c r="B93" s="49">
        <v>1</v>
      </c>
      <c r="C93" s="26">
        <v>3.488372093023255</v>
      </c>
      <c r="D93" s="26">
        <v>3.368083400160384</v>
      </c>
      <c r="E93" s="26">
        <v>3.4382518043303922</v>
      </c>
      <c r="F93" s="26">
        <v>2.746591820368885</v>
      </c>
      <c r="G93" s="26">
        <v>2.997193263833199</v>
      </c>
      <c r="H93" s="26">
        <v>2.7265437048917396</v>
      </c>
      <c r="I93" s="26">
        <v>2.5661587810745785</v>
      </c>
      <c r="J93" s="26">
        <v>2.967121090617481</v>
      </c>
      <c r="K93" s="26">
        <v>2.84683239775461</v>
      </c>
      <c r="L93" s="26">
        <v>3.578588612670408</v>
      </c>
      <c r="M93" s="26">
        <v>3.5084202085004</v>
      </c>
      <c r="N93" s="26">
        <v>3.3380112269446665</v>
      </c>
    </row>
    <row r="94" spans="1:14" ht="12.75">
      <c r="A94" s="41" t="s">
        <v>103</v>
      </c>
      <c r="B94" s="49">
        <v>2</v>
      </c>
      <c r="C94" s="26">
        <v>4.580994386527665</v>
      </c>
      <c r="D94" s="26">
        <v>4.6311146752205286</v>
      </c>
      <c r="E94" s="26">
        <v>4.681234963913391</v>
      </c>
      <c r="F94" s="26">
        <v>4.109863672814754</v>
      </c>
      <c r="G94" s="26">
        <v>3.8793103448275854</v>
      </c>
      <c r="H94" s="26">
        <v>3.5384923817161176</v>
      </c>
      <c r="I94" s="26">
        <v>3.6888532477947065</v>
      </c>
      <c r="J94" s="26">
        <v>3.8492381716118675</v>
      </c>
      <c r="K94" s="26">
        <v>4.440657578187649</v>
      </c>
      <c r="L94" s="26">
        <v>4.17000801924619</v>
      </c>
      <c r="M94" s="26">
        <v>5.002004811547714</v>
      </c>
      <c r="N94" s="26">
        <v>5.162389735364875</v>
      </c>
    </row>
    <row r="95" spans="1:14" ht="12.75">
      <c r="A95" s="41">
        <f>VLOOKUP(A93,'Load &amp; Coincident Factors'!B$2:D$151,2,0)</f>
        <v>0.117</v>
      </c>
      <c r="B95" s="49">
        <v>3</v>
      </c>
      <c r="C95" s="26">
        <v>0.7217321571772252</v>
      </c>
      <c r="D95" s="26">
        <v>0.7818765036086606</v>
      </c>
      <c r="E95" s="26">
        <v>0.6716118684843624</v>
      </c>
      <c r="F95" s="26">
        <v>0.6415396952686446</v>
      </c>
      <c r="G95" s="26">
        <v>0.6716118684843624</v>
      </c>
      <c r="H95" s="26">
        <v>0.5412991178829188</v>
      </c>
      <c r="I95" s="26">
        <v>0.7518043303929429</v>
      </c>
      <c r="J95" s="26">
        <v>0.6014434643143542</v>
      </c>
      <c r="K95" s="26">
        <v>0.7217321571772252</v>
      </c>
      <c r="L95" s="26">
        <v>0.6114675220529269</v>
      </c>
      <c r="M95" s="26">
        <v>0.842020850040096</v>
      </c>
      <c r="N95" s="26">
        <v>0.8119486768243783</v>
      </c>
    </row>
    <row r="96" spans="1:14" ht="12.75">
      <c r="A96" s="41">
        <f>VLOOKUP(A93,'Load &amp; Coincident Factors'!B$2:D$151,3,0)</f>
        <v>0.027</v>
      </c>
      <c r="B96" s="49">
        <v>4</v>
      </c>
      <c r="C96" s="26">
        <v>0.17040898155573372</v>
      </c>
      <c r="D96" s="26">
        <v>0.2205292702485966</v>
      </c>
      <c r="E96" s="26">
        <v>0.20048115477145145</v>
      </c>
      <c r="F96" s="26">
        <v>0.1804330392943063</v>
      </c>
      <c r="G96" s="26">
        <v>0.16038492381716116</v>
      </c>
      <c r="H96" s="26">
        <v>0.1804330392943063</v>
      </c>
      <c r="I96" s="26">
        <v>0.23055332798716915</v>
      </c>
      <c r="J96" s="26">
        <v>0.13031275060144343</v>
      </c>
      <c r="K96" s="26">
        <v>0.20048115477145145</v>
      </c>
      <c r="L96" s="26">
        <v>0.14033680834001602</v>
      </c>
      <c r="M96" s="26">
        <v>0.2506014434643143</v>
      </c>
      <c r="N96" s="26">
        <v>0.26062550120288686</v>
      </c>
    </row>
    <row r="97" spans="1:14" ht="12.75">
      <c r="A97" s="41" t="s">
        <v>19</v>
      </c>
      <c r="B97" s="49">
        <v>1</v>
      </c>
      <c r="C97" s="26">
        <v>2.284745086301507</v>
      </c>
      <c r="D97" s="26">
        <v>1.9854335029432308</v>
      </c>
      <c r="E97" s="26">
        <v>2.4244238252020356</v>
      </c>
      <c r="F97" s="26">
        <v>2.4344008779806448</v>
      </c>
      <c r="G97" s="26">
        <v>2.524194352988127</v>
      </c>
      <c r="H97" s="26">
        <v>2.5641025641025643</v>
      </c>
      <c r="I97" s="26">
        <v>2.733712461338921</v>
      </c>
      <c r="J97" s="26">
        <v>2.893345305796668</v>
      </c>
      <c r="K97" s="26">
        <v>2.1949516112940244</v>
      </c>
      <c r="L97" s="26">
        <v>2.554125511323955</v>
      </c>
      <c r="M97" s="26">
        <v>2.105158136286541</v>
      </c>
      <c r="N97" s="26">
        <v>2.1151351890651506</v>
      </c>
    </row>
    <row r="98" spans="1:14" ht="12.75">
      <c r="A98" s="41" t="s">
        <v>103</v>
      </c>
      <c r="B98" s="49">
        <v>2</v>
      </c>
      <c r="C98" s="26">
        <v>3.1826798363763347</v>
      </c>
      <c r="D98" s="26">
        <v>2.9132994113538864</v>
      </c>
      <c r="E98" s="26">
        <v>3.541853736406266</v>
      </c>
      <c r="F98" s="26">
        <v>3.481991419734611</v>
      </c>
      <c r="G98" s="26">
        <v>3.4720143669560017</v>
      </c>
      <c r="H98" s="26">
        <v>3.7613488975356684</v>
      </c>
      <c r="I98" s="26">
        <v>3.9509129003292434</v>
      </c>
      <c r="J98" s="26">
        <v>3.731417739199841</v>
      </c>
      <c r="K98" s="26">
        <v>3.6216701586351396</v>
      </c>
      <c r="L98" s="26">
        <v>3.3722438391699097</v>
      </c>
      <c r="M98" s="26">
        <v>3.172702783597726</v>
      </c>
      <c r="N98" s="26">
        <v>3.322358575276864</v>
      </c>
    </row>
    <row r="99" spans="1:14" ht="12.75">
      <c r="A99" s="41">
        <f>VLOOKUP(A97,'Load &amp; Coincident Factors'!B$2:D$151,2,0)</f>
        <v>0.655</v>
      </c>
      <c r="B99" s="49">
        <v>3</v>
      </c>
      <c r="C99" s="26">
        <v>1.586351391798863</v>
      </c>
      <c r="D99" s="26">
        <v>1.4267185473411155</v>
      </c>
      <c r="E99" s="26">
        <v>1.6262596029132994</v>
      </c>
      <c r="F99" s="26">
        <v>1.7559612890352192</v>
      </c>
      <c r="G99" s="26">
        <v>1.7759153945924375</v>
      </c>
      <c r="H99" s="26">
        <v>1.795869500149656</v>
      </c>
      <c r="I99" s="26">
        <v>2.4942631946523</v>
      </c>
      <c r="J99" s="26">
        <v>1.9754564501646217</v>
      </c>
      <c r="K99" s="26">
        <v>1.696098972363564</v>
      </c>
      <c r="L99" s="26">
        <v>1.7360071834780009</v>
      </c>
      <c r="M99" s="26">
        <v>1.5763743390202536</v>
      </c>
      <c r="N99" s="26">
        <v>1.5663972862416444</v>
      </c>
    </row>
    <row r="100" spans="1:14" ht="12.75">
      <c r="A100" s="41">
        <f>VLOOKUP(A97,'Load &amp; Coincident Factors'!B$2:D$151,3,0)</f>
        <v>0.269</v>
      </c>
      <c r="B100" s="49">
        <v>4</v>
      </c>
      <c r="C100" s="26">
        <v>0.6285543250523796</v>
      </c>
      <c r="D100" s="26">
        <v>0.6285543250523796</v>
      </c>
      <c r="E100" s="26">
        <v>0.6684625361668164</v>
      </c>
      <c r="F100" s="26">
        <v>0.7183478000598624</v>
      </c>
      <c r="G100" s="26">
        <v>0.7083707472812532</v>
      </c>
      <c r="H100" s="26">
        <v>0.7383019056170808</v>
      </c>
      <c r="I100" s="26">
        <v>0.9079118028534372</v>
      </c>
      <c r="J100" s="26">
        <v>0.6684625361668164</v>
      </c>
      <c r="K100" s="26">
        <v>0.8879576972962188</v>
      </c>
      <c r="L100" s="26">
        <v>0.598623166716552</v>
      </c>
      <c r="M100" s="26">
        <v>0.7183478000598624</v>
      </c>
      <c r="N100" s="26">
        <v>0.7782101167315176</v>
      </c>
    </row>
    <row r="101" spans="1:14" ht="12.75">
      <c r="A101" s="41" t="s">
        <v>17</v>
      </c>
      <c r="B101" s="49">
        <v>1</v>
      </c>
      <c r="C101" s="26">
        <v>2.20238672746677</v>
      </c>
      <c r="D101" s="26">
        <v>2.231493159988357</v>
      </c>
      <c r="E101" s="26">
        <v>2.2994081692053943</v>
      </c>
      <c r="F101" s="26">
        <v>2.2897060250315318</v>
      </c>
      <c r="G101" s="26">
        <v>2.377025322596294</v>
      </c>
      <c r="H101" s="26">
        <v>2.4934510526826426</v>
      </c>
      <c r="I101" s="26">
        <v>2.852430387115552</v>
      </c>
      <c r="J101" s="26">
        <v>3.492771902590472</v>
      </c>
      <c r="K101" s="26">
        <v>2.2217910158144947</v>
      </c>
      <c r="L101" s="26">
        <v>2.619578926942854</v>
      </c>
      <c r="M101" s="26">
        <v>2.52255748520423</v>
      </c>
      <c r="N101" s="26">
        <v>2.4255360434656055</v>
      </c>
    </row>
    <row r="102" spans="1:14" ht="12.75">
      <c r="A102" s="41" t="s">
        <v>103</v>
      </c>
      <c r="B102" s="49">
        <v>2</v>
      </c>
      <c r="C102" s="26">
        <v>3.046473270592801</v>
      </c>
      <c r="D102" s="26">
        <v>2.7651110895507904</v>
      </c>
      <c r="E102" s="26">
        <v>3.094983991462113</v>
      </c>
      <c r="F102" s="26">
        <v>3.1823032890268745</v>
      </c>
      <c r="G102" s="26">
        <v>3.221111865722324</v>
      </c>
      <c r="H102" s="26">
        <v>3.560686911807509</v>
      </c>
      <c r="I102" s="26">
        <v>3.997283399631318</v>
      </c>
      <c r="J102" s="26">
        <v>3.6965169302415832</v>
      </c>
      <c r="K102" s="26">
        <v>3.512176190938197</v>
      </c>
      <c r="L102" s="26">
        <v>3.424856893373435</v>
      </c>
      <c r="M102" s="26">
        <v>3.395750460851848</v>
      </c>
      <c r="N102" s="26">
        <v>3.783836227806345</v>
      </c>
    </row>
    <row r="103" spans="1:14" ht="12.75">
      <c r="A103" s="41">
        <f>VLOOKUP(A101,'Load &amp; Coincident Factors'!B$2:D$151,2,0)</f>
        <v>0.491</v>
      </c>
      <c r="B103" s="49">
        <v>3</v>
      </c>
      <c r="C103" s="26">
        <v>1.6590666537304741</v>
      </c>
      <c r="D103" s="26">
        <v>1.4165130493839138</v>
      </c>
      <c r="E103" s="26">
        <v>1.5426409236441252</v>
      </c>
      <c r="F103" s="26">
        <v>1.6299602212088868</v>
      </c>
      <c r="G103" s="26">
        <v>1.6881730862520614</v>
      </c>
      <c r="H103" s="26">
        <v>1.7172795187736487</v>
      </c>
      <c r="I103" s="26">
        <v>2.134471718249733</v>
      </c>
      <c r="J103" s="26">
        <v>2.231493159988357</v>
      </c>
      <c r="K103" s="26">
        <v>1.7172795187736487</v>
      </c>
      <c r="L103" s="26">
        <v>1.8531095372077226</v>
      </c>
      <c r="M103" s="26">
        <v>1.6202580770350246</v>
      </c>
      <c r="N103" s="26">
        <v>1.532938779470263</v>
      </c>
    </row>
    <row r="104" spans="1:14" ht="12.75">
      <c r="A104" s="41">
        <f>VLOOKUP(A101,'Load &amp; Coincident Factors'!B$2:D$151,3,0)</f>
        <v>0.193</v>
      </c>
      <c r="B104" s="49">
        <v>4</v>
      </c>
      <c r="C104" s="26">
        <v>0.6597458038226448</v>
      </c>
      <c r="D104" s="26">
        <v>0.6306393713010575</v>
      </c>
      <c r="E104" s="26">
        <v>0.5918307946056077</v>
      </c>
      <c r="F104" s="26">
        <v>0.6694479479965071</v>
      </c>
      <c r="G104" s="26">
        <v>0.6500436596487823</v>
      </c>
      <c r="H104" s="26">
        <v>0.6985543805180944</v>
      </c>
      <c r="I104" s="26">
        <v>0.9508101290385174</v>
      </c>
      <c r="J104" s="26">
        <v>0.6694479479965071</v>
      </c>
      <c r="K104" s="26">
        <v>0.8925972639953429</v>
      </c>
      <c r="L104" s="26">
        <v>0.6403415154749199</v>
      </c>
      <c r="M104" s="26">
        <v>0.7373629572135442</v>
      </c>
      <c r="N104" s="26">
        <v>0.756767245561269</v>
      </c>
    </row>
    <row r="105" spans="1:14" ht="12.75">
      <c r="A105" s="41" t="s">
        <v>18</v>
      </c>
      <c r="B105" s="49">
        <v>1</v>
      </c>
      <c r="C105" s="26">
        <v>2.73414197653609</v>
      </c>
      <c r="D105" s="26">
        <v>2.3463909325909715</v>
      </c>
      <c r="E105" s="26">
        <v>2.286736925830184</v>
      </c>
      <c r="F105" s="26">
        <v>1.9586398886458534</v>
      </c>
      <c r="G105" s="26">
        <v>2.286736925830184</v>
      </c>
      <c r="H105" s="26">
        <v>1.9884668920262472</v>
      </c>
      <c r="I105" s="26">
        <v>2.5850069596341214</v>
      </c>
      <c r="J105" s="26">
        <v>2.237025253529528</v>
      </c>
      <c r="K105" s="26">
        <v>1.76973553390336</v>
      </c>
      <c r="L105" s="26">
        <v>2.2071982501491347</v>
      </c>
      <c r="M105" s="26">
        <v>2.356333267051103</v>
      </c>
      <c r="N105" s="26">
        <v>2.684430304235434</v>
      </c>
    </row>
    <row r="106" spans="1:14" ht="12.75">
      <c r="A106" s="41" t="s">
        <v>103</v>
      </c>
      <c r="B106" s="49">
        <v>2</v>
      </c>
      <c r="C106" s="26">
        <v>4.474050507059056</v>
      </c>
      <c r="D106" s="26">
        <v>4.145953469874725</v>
      </c>
      <c r="E106" s="26">
        <v>4.145953469874725</v>
      </c>
      <c r="F106" s="26">
        <v>3.3207397096838327</v>
      </c>
      <c r="G106" s="26">
        <v>3.290912706303439</v>
      </c>
      <c r="H106" s="26">
        <v>3.1517200238616017</v>
      </c>
      <c r="I106" s="26">
        <v>3.1218930204812083</v>
      </c>
      <c r="J106" s="26">
        <v>3.201431696162258</v>
      </c>
      <c r="K106" s="26">
        <v>3.4897593955060637</v>
      </c>
      <c r="L106" s="26">
        <v>3.758202425929607</v>
      </c>
      <c r="M106" s="26">
        <v>4.116126466494332</v>
      </c>
      <c r="N106" s="26">
        <v>4.951282561145356</v>
      </c>
    </row>
    <row r="107" spans="1:14" ht="12.75">
      <c r="A107" s="41">
        <f>VLOOKUP(A105,'Load &amp; Coincident Factors'!B$2:D$151,2,0)</f>
        <v>0.4</v>
      </c>
      <c r="B107" s="49">
        <v>3</v>
      </c>
      <c r="C107" s="26">
        <v>1.8393318751242786</v>
      </c>
      <c r="D107" s="26">
        <v>1.7796778683634913</v>
      </c>
      <c r="E107" s="26">
        <v>1.6404851859216538</v>
      </c>
      <c r="F107" s="26">
        <v>1.4615231656392917</v>
      </c>
      <c r="G107" s="26">
        <v>1.5012925034798166</v>
      </c>
      <c r="H107" s="26">
        <v>1.4217538277987667</v>
      </c>
      <c r="I107" s="26">
        <v>1.5311195068602104</v>
      </c>
      <c r="J107" s="26">
        <v>1.4913501690196853</v>
      </c>
      <c r="K107" s="26">
        <v>1.4018691588785042</v>
      </c>
      <c r="L107" s="26">
        <v>1.4913501690196853</v>
      </c>
      <c r="M107" s="26">
        <v>1.6703121893020476</v>
      </c>
      <c r="N107" s="26">
        <v>1.9387552197255908</v>
      </c>
    </row>
    <row r="108" spans="1:14" ht="12.75">
      <c r="A108" s="41">
        <f>VLOOKUP(A105,'Load &amp; Coincident Factors'!B$2:D$151,3,0)</f>
        <v>0.278</v>
      </c>
      <c r="B108" s="49">
        <v>4</v>
      </c>
      <c r="C108" s="26">
        <v>0.7059057466693177</v>
      </c>
      <c r="D108" s="26">
        <v>0.7556174189699739</v>
      </c>
      <c r="E108" s="26">
        <v>0.6561940743686616</v>
      </c>
      <c r="F108" s="26">
        <v>0.6164247365281366</v>
      </c>
      <c r="G108" s="26">
        <v>0.6263670709882678</v>
      </c>
      <c r="H108" s="26">
        <v>0.6263670709882678</v>
      </c>
      <c r="I108" s="26">
        <v>0.7257904155895802</v>
      </c>
      <c r="J108" s="26">
        <v>0.5567707297673492</v>
      </c>
      <c r="K108" s="26">
        <v>0.7456750845098427</v>
      </c>
      <c r="L108" s="26">
        <v>0.5368860608470868</v>
      </c>
      <c r="M108" s="26">
        <v>0.7357327500497114</v>
      </c>
      <c r="N108" s="26">
        <v>0.9345794392523361</v>
      </c>
    </row>
    <row r="109" spans="1:14" ht="12.75">
      <c r="A109" s="41" t="s">
        <v>20</v>
      </c>
      <c r="B109" s="49">
        <v>1</v>
      </c>
      <c r="C109" s="26">
        <v>2.6867167919799493</v>
      </c>
      <c r="D109" s="26">
        <v>2.486215538847117</v>
      </c>
      <c r="E109" s="26">
        <v>2.516290726817042</v>
      </c>
      <c r="F109" s="26">
        <v>2.416040100250626</v>
      </c>
      <c r="G109" s="26">
        <v>2.466165413533834</v>
      </c>
      <c r="H109" s="26">
        <v>2.4360902255639094</v>
      </c>
      <c r="I109" s="26">
        <v>2.365914786967418</v>
      </c>
      <c r="J109" s="26">
        <v>2.6265664160400997</v>
      </c>
      <c r="K109" s="26">
        <v>2.2255639097744355</v>
      </c>
      <c r="L109" s="26">
        <v>2.636591478696741</v>
      </c>
      <c r="M109" s="26">
        <v>2.446115288220551</v>
      </c>
      <c r="N109" s="26">
        <v>2.546365914786967</v>
      </c>
    </row>
    <row r="110" spans="1:14" ht="12.75">
      <c r="A110" s="41" t="s">
        <v>103</v>
      </c>
      <c r="B110" s="49">
        <v>2</v>
      </c>
      <c r="C110" s="26">
        <v>3.899749373433583</v>
      </c>
      <c r="D110" s="26">
        <v>3.8395989974937335</v>
      </c>
      <c r="E110" s="26">
        <v>3.7393483709273174</v>
      </c>
      <c r="F110" s="26">
        <v>3.56892230576441</v>
      </c>
      <c r="G110" s="26">
        <v>3.5789473684210513</v>
      </c>
      <c r="H110" s="26">
        <v>3.709273182957393</v>
      </c>
      <c r="I110" s="26">
        <v>3.6290726817042596</v>
      </c>
      <c r="J110" s="26">
        <v>3.6090225563909764</v>
      </c>
      <c r="K110" s="26">
        <v>3.8095238095238084</v>
      </c>
      <c r="L110" s="26">
        <v>3.5989974937343345</v>
      </c>
      <c r="M110" s="26">
        <v>3.8195488721804502</v>
      </c>
      <c r="N110" s="26">
        <v>4.240601503759398</v>
      </c>
    </row>
    <row r="111" spans="1:14" ht="12.75">
      <c r="A111" s="41">
        <f>VLOOKUP(A109,'Load &amp; Coincident Factors'!B$2:D$151,2,0)</f>
        <v>0.452</v>
      </c>
      <c r="B111" s="49">
        <v>3</v>
      </c>
      <c r="C111" s="26">
        <v>1.5839598997493731</v>
      </c>
      <c r="D111" s="26">
        <v>1.513784461152882</v>
      </c>
      <c r="E111" s="26">
        <v>1.403508771929824</v>
      </c>
      <c r="F111" s="26">
        <v>1.4335839598997488</v>
      </c>
      <c r="G111" s="26">
        <v>1.4436090225563905</v>
      </c>
      <c r="H111" s="26">
        <v>1.3734335839598995</v>
      </c>
      <c r="I111" s="26">
        <v>1.4736842105263153</v>
      </c>
      <c r="J111" s="26">
        <v>1.453634085213032</v>
      </c>
      <c r="K111" s="26">
        <v>1.4335839598997488</v>
      </c>
      <c r="L111" s="26">
        <v>1.453634085213032</v>
      </c>
      <c r="M111" s="26">
        <v>1.5438596491228067</v>
      </c>
      <c r="N111" s="26">
        <v>1.614035087719298</v>
      </c>
    </row>
    <row r="112" spans="1:14" ht="12.75">
      <c r="A112" s="41">
        <f>VLOOKUP(A109,'Load &amp; Coincident Factors'!B$2:D$151,3,0)</f>
        <v>0.197</v>
      </c>
      <c r="B112" s="49">
        <v>4</v>
      </c>
      <c r="C112" s="26">
        <v>0.6215538847117793</v>
      </c>
      <c r="D112" s="26">
        <v>0.6616541353383457</v>
      </c>
      <c r="E112" s="26">
        <v>0.5513784461152881</v>
      </c>
      <c r="F112" s="26">
        <v>0.5814536340852128</v>
      </c>
      <c r="G112" s="26">
        <v>0.5614035087719297</v>
      </c>
      <c r="H112" s="26">
        <v>0.5614035087719297</v>
      </c>
      <c r="I112" s="26">
        <v>0.6416040100250625</v>
      </c>
      <c r="J112" s="26">
        <v>0.5012531328320801</v>
      </c>
      <c r="K112" s="26">
        <v>0.7218045112781952</v>
      </c>
      <c r="L112" s="26">
        <v>0.5012531328320801</v>
      </c>
      <c r="M112" s="26">
        <v>0.6917293233082704</v>
      </c>
      <c r="N112" s="26">
        <v>0.781954887218045</v>
      </c>
    </row>
    <row r="113" spans="1:14" ht="12.75">
      <c r="A113" s="41" t="s">
        <v>28</v>
      </c>
      <c r="B113" s="14">
        <v>1</v>
      </c>
      <c r="C113" s="26">
        <v>0</v>
      </c>
      <c r="D113" s="26">
        <v>0</v>
      </c>
      <c r="E113" s="26">
        <v>0.11708459361888962</v>
      </c>
      <c r="F113" s="26">
        <v>1.2489023319348227</v>
      </c>
      <c r="G113" s="26">
        <v>4.98585227827105</v>
      </c>
      <c r="H113" s="26">
        <v>5.834715582008</v>
      </c>
      <c r="I113" s="26">
        <v>5.844472631476241</v>
      </c>
      <c r="J113" s="26">
        <v>6.039613620841057</v>
      </c>
      <c r="K113" s="26">
        <v>2.8002731973851103</v>
      </c>
      <c r="L113" s="26">
        <v>1.6684554590691771</v>
      </c>
      <c r="M113" s="26">
        <v>0.5756659186262073</v>
      </c>
      <c r="N113" s="26">
        <v>0</v>
      </c>
    </row>
    <row r="114" spans="1:14" ht="12.75">
      <c r="A114" s="41" t="s">
        <v>103</v>
      </c>
      <c r="B114" s="14">
        <v>2</v>
      </c>
      <c r="C114" s="26">
        <v>0</v>
      </c>
      <c r="D114" s="26">
        <v>0</v>
      </c>
      <c r="E114" s="26">
        <v>0.8781344521416722</v>
      </c>
      <c r="F114" s="26">
        <v>1.4928285686408427</v>
      </c>
      <c r="G114" s="26">
        <v>5.951800175626889</v>
      </c>
      <c r="H114" s="26">
        <v>8.488633037369496</v>
      </c>
      <c r="I114" s="26">
        <v>8.547175334178942</v>
      </c>
      <c r="J114" s="26">
        <v>7.961752366084494</v>
      </c>
      <c r="K114" s="26">
        <v>4.088203727192896</v>
      </c>
      <c r="L114" s="26">
        <v>2.058737437798809</v>
      </c>
      <c r="M114" s="26">
        <v>0.5171236218167625</v>
      </c>
      <c r="N114" s="26">
        <v>0</v>
      </c>
    </row>
    <row r="115" spans="1:14" ht="12.75">
      <c r="A115" s="41">
        <f>VLOOKUP(A113,'Load &amp; Coincident Factors'!B$2:D$151,2,0)</f>
        <v>0.3</v>
      </c>
      <c r="B115" s="14">
        <v>3</v>
      </c>
      <c r="C115" s="26">
        <v>0</v>
      </c>
      <c r="D115" s="26">
        <v>0</v>
      </c>
      <c r="E115" s="26">
        <v>0.292711484047224</v>
      </c>
      <c r="F115" s="26">
        <v>0.7122646111815785</v>
      </c>
      <c r="G115" s="26">
        <v>2.8393013952580732</v>
      </c>
      <c r="H115" s="26">
        <v>4.468728656454287</v>
      </c>
      <c r="I115" s="26">
        <v>4.819982437310957</v>
      </c>
      <c r="J115" s="26">
        <v>4.556542101668454</v>
      </c>
      <c r="K115" s="26">
        <v>2.1465508830129765</v>
      </c>
      <c r="L115" s="26">
        <v>1.0732754415064882</v>
      </c>
      <c r="M115" s="26">
        <v>0.146355742023612</v>
      </c>
      <c r="N115" s="26">
        <v>0</v>
      </c>
    </row>
    <row r="116" spans="1:14" ht="12.75">
      <c r="A116" s="41">
        <f>VLOOKUP(A113,'Load &amp; Coincident Factors'!B$2:D$151,3,0)</f>
        <v>0</v>
      </c>
      <c r="B116" s="14">
        <v>4</v>
      </c>
      <c r="C116" s="26">
        <v>0</v>
      </c>
      <c r="D116" s="26">
        <v>0</v>
      </c>
      <c r="E116" s="26">
        <v>0.09757049468240803</v>
      </c>
      <c r="F116" s="26">
        <v>0.2829544345789832</v>
      </c>
      <c r="G116" s="26">
        <v>1.1025465899112106</v>
      </c>
      <c r="H116" s="26">
        <v>1.8538393989657522</v>
      </c>
      <c r="I116" s="26">
        <v>2.166064981949458</v>
      </c>
      <c r="J116" s="26">
        <v>1.58064201385501</v>
      </c>
      <c r="K116" s="26">
        <v>1.6586984096009363</v>
      </c>
      <c r="L116" s="26">
        <v>0.41955312713435444</v>
      </c>
      <c r="M116" s="26">
        <v>0.682993462776856</v>
      </c>
      <c r="N116" s="26">
        <v>0</v>
      </c>
    </row>
    <row r="117" spans="1:14" ht="12.75">
      <c r="A117" s="41" t="s">
        <v>31</v>
      </c>
      <c r="B117" s="14">
        <v>1</v>
      </c>
      <c r="C117" s="14">
        <v>4.25</v>
      </c>
      <c r="D117" s="14">
        <v>3.57</v>
      </c>
      <c r="E117" s="14">
        <v>3.61</v>
      </c>
      <c r="F117" s="14">
        <v>3.53</v>
      </c>
      <c r="G117" s="14">
        <v>3.14</v>
      </c>
      <c r="H117" s="14">
        <v>2.86</v>
      </c>
      <c r="I117" s="14">
        <v>3.03</v>
      </c>
      <c r="J117" s="14">
        <v>3.28</v>
      </c>
      <c r="K117" s="14">
        <v>2.76</v>
      </c>
      <c r="L117" s="14">
        <v>3.54</v>
      </c>
      <c r="M117" s="14">
        <v>3.39</v>
      </c>
      <c r="N117" s="14">
        <v>4.37</v>
      </c>
    </row>
    <row r="118" spans="1:14" ht="12.75">
      <c r="A118" s="41" t="s">
        <v>103</v>
      </c>
      <c r="B118" s="14">
        <v>2</v>
      </c>
      <c r="C118" s="14">
        <v>3.88</v>
      </c>
      <c r="D118" s="14">
        <v>3.6</v>
      </c>
      <c r="E118" s="14">
        <v>3.89</v>
      </c>
      <c r="F118" s="14">
        <v>3.53</v>
      </c>
      <c r="G118" s="14">
        <v>3.15</v>
      </c>
      <c r="H118" s="14">
        <v>2.82</v>
      </c>
      <c r="I118" s="14">
        <v>2.87</v>
      </c>
      <c r="J118" s="14">
        <v>2.83</v>
      </c>
      <c r="K118" s="14">
        <v>2.89</v>
      </c>
      <c r="L118" s="14">
        <v>3.46</v>
      </c>
      <c r="M118" s="14">
        <v>3.56</v>
      </c>
      <c r="N118" s="14">
        <v>3.99</v>
      </c>
    </row>
    <row r="119" spans="1:14" ht="12.75">
      <c r="A119" s="41">
        <f>VLOOKUP(A117,'Load &amp; Coincident Factors'!B$2:D$151,2,0)</f>
        <v>0.4769260106788709</v>
      </c>
      <c r="B119" s="14">
        <v>3</v>
      </c>
      <c r="C119" s="14">
        <v>1.24</v>
      </c>
      <c r="D119" s="14">
        <v>0.92</v>
      </c>
      <c r="E119" s="14">
        <v>0.83</v>
      </c>
      <c r="F119" s="14">
        <v>0.92</v>
      </c>
      <c r="G119" s="14">
        <v>0.66</v>
      </c>
      <c r="H119" s="14">
        <v>1.27</v>
      </c>
      <c r="I119" s="14">
        <v>0.87</v>
      </c>
      <c r="J119" s="14">
        <v>0.65</v>
      </c>
      <c r="K119" s="14">
        <v>0.66</v>
      </c>
      <c r="L119" s="14">
        <v>1.21</v>
      </c>
      <c r="M119" s="14">
        <v>1.1</v>
      </c>
      <c r="N119" s="14">
        <v>1.22</v>
      </c>
    </row>
    <row r="120" spans="1:14" ht="12.75">
      <c r="A120" s="41">
        <f>VLOOKUP(A117,'Load &amp; Coincident Factors'!B$2:D$151,3,0)</f>
        <v>0.46382964425290646</v>
      </c>
      <c r="B120" s="14">
        <v>4</v>
      </c>
      <c r="C120" s="14">
        <v>0.62</v>
      </c>
      <c r="D120" s="14">
        <v>0.63</v>
      </c>
      <c r="E120" s="14">
        <v>0.57</v>
      </c>
      <c r="F120" s="14">
        <v>0.57</v>
      </c>
      <c r="G120" s="14">
        <v>0.48</v>
      </c>
      <c r="H120" s="14">
        <v>0.48</v>
      </c>
      <c r="I120" s="14">
        <v>0.49</v>
      </c>
      <c r="J120" s="14">
        <v>0.42</v>
      </c>
      <c r="K120" s="14">
        <v>0.51</v>
      </c>
      <c r="L120" s="14">
        <v>0.49</v>
      </c>
      <c r="M120" s="14">
        <v>0.58</v>
      </c>
      <c r="N120" s="14">
        <v>0.85</v>
      </c>
    </row>
    <row r="121" spans="1:14" ht="12.75">
      <c r="A121" s="41" t="s">
        <v>32</v>
      </c>
      <c r="B121" s="14">
        <v>1</v>
      </c>
      <c r="C121" s="14">
        <v>3.91</v>
      </c>
      <c r="D121" s="14">
        <v>3.44</v>
      </c>
      <c r="E121" s="14">
        <v>3.48</v>
      </c>
      <c r="F121" s="14">
        <v>3.4</v>
      </c>
      <c r="G121" s="14">
        <v>2.95</v>
      </c>
      <c r="H121" s="14">
        <v>2.68</v>
      </c>
      <c r="I121" s="14">
        <v>2.89</v>
      </c>
      <c r="J121" s="14">
        <v>3.1</v>
      </c>
      <c r="K121" s="14">
        <v>2.66</v>
      </c>
      <c r="L121" s="14">
        <v>3.4</v>
      </c>
      <c r="M121" s="14">
        <v>3.24</v>
      </c>
      <c r="N121" s="14">
        <v>3.87</v>
      </c>
    </row>
    <row r="122" spans="1:14" ht="12.75">
      <c r="A122" s="41" t="s">
        <v>103</v>
      </c>
      <c r="B122" s="14">
        <v>2</v>
      </c>
      <c r="C122" s="14">
        <v>3.75</v>
      </c>
      <c r="D122" s="14">
        <v>3.68</v>
      </c>
      <c r="E122" s="14">
        <v>4.06</v>
      </c>
      <c r="F122" s="14">
        <v>3.64</v>
      </c>
      <c r="G122" s="14">
        <v>3.26</v>
      </c>
      <c r="H122" s="14">
        <v>2.86</v>
      </c>
      <c r="I122" s="14">
        <v>2.94</v>
      </c>
      <c r="J122" s="14">
        <v>2.9</v>
      </c>
      <c r="K122" s="14">
        <v>2.96</v>
      </c>
      <c r="L122" s="14">
        <v>3.63</v>
      </c>
      <c r="M122" s="14">
        <v>3.64</v>
      </c>
      <c r="N122" s="14">
        <v>3.75</v>
      </c>
    </row>
    <row r="123" spans="1:14" ht="12.75">
      <c r="A123" s="41">
        <f>VLOOKUP(A121,'Load &amp; Coincident Factors'!B$2:D$151,2,0)</f>
        <v>0.5131362889983581</v>
      </c>
      <c r="B123" s="14">
        <v>3</v>
      </c>
      <c r="C123" s="14">
        <v>1.25</v>
      </c>
      <c r="D123" s="14">
        <v>0.95</v>
      </c>
      <c r="E123" s="14">
        <v>0.89</v>
      </c>
      <c r="F123" s="14">
        <v>0.98</v>
      </c>
      <c r="G123" s="14">
        <v>0.73</v>
      </c>
      <c r="H123" s="14">
        <v>1.44</v>
      </c>
      <c r="I123" s="14">
        <v>0.95</v>
      </c>
      <c r="J123" s="14">
        <v>0.7</v>
      </c>
      <c r="K123" s="14">
        <v>0.68</v>
      </c>
      <c r="L123" s="14">
        <v>1.39</v>
      </c>
      <c r="M123" s="14">
        <v>1.16</v>
      </c>
      <c r="N123" s="14">
        <v>1.18</v>
      </c>
    </row>
    <row r="124" spans="1:14" ht="12.75">
      <c r="A124" s="41">
        <f>VLOOKUP(A121,'Load &amp; Coincident Factors'!B$2:D$151,3,0)</f>
        <v>0.49417805172009366</v>
      </c>
      <c r="B124" s="14">
        <v>4</v>
      </c>
      <c r="C124" s="14">
        <v>0.68</v>
      </c>
      <c r="D124" s="14">
        <v>0.7</v>
      </c>
      <c r="E124" s="14">
        <v>0.65</v>
      </c>
      <c r="F124" s="14">
        <v>0.66</v>
      </c>
      <c r="G124" s="14">
        <v>0.53</v>
      </c>
      <c r="H124" s="14">
        <v>0.58</v>
      </c>
      <c r="I124" s="14">
        <v>0.58</v>
      </c>
      <c r="J124" s="14">
        <v>0.5</v>
      </c>
      <c r="K124" s="14">
        <v>0.58</v>
      </c>
      <c r="L124" s="14">
        <v>0.57</v>
      </c>
      <c r="M124" s="14">
        <v>0.63</v>
      </c>
      <c r="N124" s="14">
        <v>0.95</v>
      </c>
    </row>
    <row r="125" spans="1:14" ht="12.75">
      <c r="A125" s="53" t="s">
        <v>177</v>
      </c>
      <c r="B125" s="14">
        <v>1</v>
      </c>
      <c r="C125" s="48">
        <v>2.9343915993594605</v>
      </c>
      <c r="D125" s="48">
        <v>3.0978414585849303</v>
      </c>
      <c r="E125" s="48">
        <v>3.730621159966977</v>
      </c>
      <c r="F125" s="48">
        <v>3.3335882180840724</v>
      </c>
      <c r="G125" s="48">
        <v>3.9954357151231736</v>
      </c>
      <c r="H125" s="48">
        <v>3.64056985452223</v>
      </c>
      <c r="I125" s="48">
        <v>3.484229674112899</v>
      </c>
      <c r="J125" s="48">
        <v>3.850562907766143</v>
      </c>
      <c r="K125" s="48">
        <v>3.5744448237762723</v>
      </c>
      <c r="L125" s="48">
        <v>3.779751230402156</v>
      </c>
      <c r="M125" s="48">
        <v>3.169544717648186</v>
      </c>
      <c r="N125" s="48">
        <v>2.2719849416302376</v>
      </c>
    </row>
    <row r="126" spans="1:14" ht="12.75">
      <c r="A126" s="54" t="s">
        <v>103</v>
      </c>
      <c r="B126" s="14">
        <v>2</v>
      </c>
      <c r="C126" s="48">
        <v>2.5035433974162298</v>
      </c>
      <c r="D126" s="48">
        <v>2.7121332081745546</v>
      </c>
      <c r="E126" s="48">
        <v>3.05795867367727</v>
      </c>
      <c r="F126" s="48">
        <v>2.877676405842257</v>
      </c>
      <c r="G126" s="48">
        <v>3.059079506193224</v>
      </c>
      <c r="H126" s="48">
        <v>3.0364635276086287</v>
      </c>
      <c r="I126" s="48">
        <v>2.9304870341964477</v>
      </c>
      <c r="J126" s="48">
        <v>2.916103009358386</v>
      </c>
      <c r="K126" s="48">
        <v>3.45794543060065</v>
      </c>
      <c r="L126" s="48">
        <v>2.9977055951517357</v>
      </c>
      <c r="M126" s="48">
        <v>2.782534077466081</v>
      </c>
      <c r="N126" s="48">
        <v>2.4411754092540923</v>
      </c>
    </row>
    <row r="127" spans="1:14" ht="12.75">
      <c r="A127" s="41">
        <f>VLOOKUP(A125,'Load &amp; Coincident Factors'!B$2:D$151,2,0)</f>
        <v>0.5411991579505152</v>
      </c>
      <c r="B127" s="14">
        <v>3</v>
      </c>
      <c r="C127" s="48">
        <v>0.9979896938317949</v>
      </c>
      <c r="D127" s="48">
        <v>0.9452528349159653</v>
      </c>
      <c r="E127" s="48">
        <v>0.953452959452643</v>
      </c>
      <c r="F127" s="48">
        <v>0.9257221672896658</v>
      </c>
      <c r="G127" s="48">
        <v>1.00393889976467</v>
      </c>
      <c r="H127" s="48">
        <v>0.9414785559682116</v>
      </c>
      <c r="I127" s="48">
        <v>1.066284583642806</v>
      </c>
      <c r="J127" s="48">
        <v>1.0356960148959302</v>
      </c>
      <c r="K127" s="48">
        <v>0.9810948267363201</v>
      </c>
      <c r="L127" s="48">
        <v>0.9845333710090673</v>
      </c>
      <c r="M127" s="48">
        <v>1.016671485879016</v>
      </c>
      <c r="N127" s="48">
        <v>0.8610790962115937</v>
      </c>
    </row>
    <row r="128" spans="1:14" ht="12.75">
      <c r="A128" s="41">
        <f>VLOOKUP(A125,'Load &amp; Coincident Factors'!B$2:D$151,3,0)</f>
        <v>0.397476114221862</v>
      </c>
      <c r="B128" s="14">
        <v>4</v>
      </c>
      <c r="C128" s="48">
        <v>0.36637448556718766</v>
      </c>
      <c r="D128" s="48">
        <v>0.36733625657250285</v>
      </c>
      <c r="E128" s="48">
        <v>0.35745922595379354</v>
      </c>
      <c r="F128" s="48">
        <v>0.38146945780796954</v>
      </c>
      <c r="G128" s="48">
        <v>0.3841851970444468</v>
      </c>
      <c r="H128" s="48">
        <v>0.38814535766990327</v>
      </c>
      <c r="I128" s="48">
        <v>0.4689853283320996</v>
      </c>
      <c r="J128" s="48">
        <v>0.3509779244313101</v>
      </c>
      <c r="K128" s="48">
        <v>0.49806835444375275</v>
      </c>
      <c r="L128" s="48">
        <v>0.3387633088220958</v>
      </c>
      <c r="M128" s="48">
        <v>0.5212465445098102</v>
      </c>
      <c r="N128" s="48">
        <v>0.4250605045163634</v>
      </c>
    </row>
    <row r="129" spans="1:14" ht="12.75">
      <c r="A129" s="53" t="s">
        <v>178</v>
      </c>
      <c r="B129" s="14">
        <v>1</v>
      </c>
      <c r="C129" s="26">
        <v>3.073807644628417</v>
      </c>
      <c r="D129" s="26">
        <v>3.0306656006174086</v>
      </c>
      <c r="E129" s="26">
        <v>3.569377102190538</v>
      </c>
      <c r="F129" s="26">
        <v>3.2905505100416708</v>
      </c>
      <c r="G129" s="26">
        <v>3.9178013739220443</v>
      </c>
      <c r="H129" s="26">
        <v>3.665734558187578</v>
      </c>
      <c r="I129" s="26">
        <v>3.5657446240739277</v>
      </c>
      <c r="J129" s="26">
        <v>3.950988939325226</v>
      </c>
      <c r="K129" s="26">
        <v>3.454868660093899</v>
      </c>
      <c r="L129" s="26">
        <v>3.7989456084718913</v>
      </c>
      <c r="M129" s="26">
        <v>3.1426862526862536</v>
      </c>
      <c r="N129" s="26">
        <v>2.4793253574743344</v>
      </c>
    </row>
    <row r="130" spans="1:14" ht="12.75">
      <c r="A130" s="54" t="s">
        <v>103</v>
      </c>
      <c r="B130" s="14">
        <v>2</v>
      </c>
      <c r="C130" s="26">
        <v>2.485483835068318</v>
      </c>
      <c r="D130" s="26">
        <v>2.3996180116457713</v>
      </c>
      <c r="E130" s="26">
        <v>2.981082500234223</v>
      </c>
      <c r="F130" s="26">
        <v>2.7233749421841145</v>
      </c>
      <c r="G130" s="26">
        <v>3.1451954218721783</v>
      </c>
      <c r="H130" s="26">
        <v>3.144142970004867</v>
      </c>
      <c r="I130" s="26">
        <v>3.1701511402605687</v>
      </c>
      <c r="J130" s="26">
        <v>2.995895734957976</v>
      </c>
      <c r="K130" s="26">
        <v>3.3912874005340448</v>
      </c>
      <c r="L130" s="26">
        <v>2.978368857714727</v>
      </c>
      <c r="M130" s="26">
        <v>2.7738549309352876</v>
      </c>
      <c r="N130" s="26">
        <v>2.4152482840296265</v>
      </c>
    </row>
    <row r="131" spans="1:14" ht="12.75">
      <c r="A131" s="41">
        <f>VLOOKUP(A129,'Load &amp; Coincident Factors'!B$2:D$151,2,0)</f>
        <v>0.5411991579505152</v>
      </c>
      <c r="B131" s="14">
        <v>3</v>
      </c>
      <c r="C131" s="26">
        <v>1.5956167287991607</v>
      </c>
      <c r="D131" s="26">
        <v>1.0487141493043748</v>
      </c>
      <c r="E131" s="26">
        <v>1.071031965448018</v>
      </c>
      <c r="F131" s="26">
        <v>1.031446579516253</v>
      </c>
      <c r="G131" s="26">
        <v>1.099513777884955</v>
      </c>
      <c r="H131" s="26">
        <v>1.0848989516949257</v>
      </c>
      <c r="I131" s="26">
        <v>1.2720551316227149</v>
      </c>
      <c r="J131" s="26">
        <v>1.310476206728942</v>
      </c>
      <c r="K131" s="26">
        <v>1.0483707235733628</v>
      </c>
      <c r="L131" s="26">
        <v>1.1407388844224786</v>
      </c>
      <c r="M131" s="26">
        <v>1.1381410950897495</v>
      </c>
      <c r="N131" s="26">
        <v>1.8584477063709743</v>
      </c>
    </row>
    <row r="132" spans="1:14" ht="12.75">
      <c r="A132" s="41">
        <f>VLOOKUP(A129,'Load &amp; Coincident Factors'!B$2:D$151,3,0)</f>
        <v>0.4210444864618795</v>
      </c>
      <c r="B132" s="14">
        <v>4</v>
      </c>
      <c r="C132" s="26">
        <v>0.3433780894292086</v>
      </c>
      <c r="D132" s="26">
        <v>0.365252635602534</v>
      </c>
      <c r="E132" s="26">
        <v>0.3355717639590064</v>
      </c>
      <c r="F132" s="26">
        <v>0.3769371251845589</v>
      </c>
      <c r="G132" s="26">
        <v>0.360369503412872</v>
      </c>
      <c r="H132" s="26">
        <v>0.3668711181130182</v>
      </c>
      <c r="I132" s="26">
        <v>0.43072990590100124</v>
      </c>
      <c r="J132" s="26">
        <v>0.33088715487996107</v>
      </c>
      <c r="K132" s="26">
        <v>0.45891318209663445</v>
      </c>
      <c r="L132" s="26">
        <v>0.3348638956976163</v>
      </c>
      <c r="M132" s="26">
        <v>0.45354541095732476</v>
      </c>
      <c r="N132" s="26">
        <v>0.4355659180153898</v>
      </c>
    </row>
    <row r="133" spans="1:14" ht="12.75">
      <c r="A133" s="51" t="s">
        <v>182</v>
      </c>
      <c r="B133" s="14">
        <v>1</v>
      </c>
      <c r="C133" s="48">
        <v>7.356753861688073</v>
      </c>
      <c r="D133" s="48">
        <v>5.0722907453031025</v>
      </c>
      <c r="E133" s="48">
        <v>4.326845906902086</v>
      </c>
      <c r="F133" s="48">
        <v>2.9920313892786194</v>
      </c>
      <c r="G133" s="48">
        <v>1.7183016653955947</v>
      </c>
      <c r="H133" s="48">
        <v>0.8653763446300813</v>
      </c>
      <c r="I133" s="48">
        <v>0.5589580873671782</v>
      </c>
      <c r="J133" s="48">
        <v>0.6664626240201669</v>
      </c>
      <c r="K133" s="48">
        <v>1.3260373674789478</v>
      </c>
      <c r="L133" s="48">
        <v>3.18235587008273</v>
      </c>
      <c r="M133" s="48">
        <v>5.223796803382625</v>
      </c>
      <c r="N133" s="48">
        <v>7.91680155893962</v>
      </c>
    </row>
    <row r="134" spans="1:14" ht="12.75">
      <c r="A134" s="41" t="s">
        <v>103</v>
      </c>
      <c r="B134" s="14">
        <v>2</v>
      </c>
      <c r="C134" s="48">
        <v>6.716283525494052</v>
      </c>
      <c r="D134" s="48">
        <v>5.11491503728044</v>
      </c>
      <c r="E134" s="48">
        <v>4.662446143448508</v>
      </c>
      <c r="F134" s="48">
        <v>2.9920313892786194</v>
      </c>
      <c r="G134" s="48">
        <v>1.7237739636930327</v>
      </c>
      <c r="H134" s="48">
        <v>0.853273178970919</v>
      </c>
      <c r="I134" s="48">
        <v>0.5294421487603306</v>
      </c>
      <c r="J134" s="48">
        <v>0.5750272030417903</v>
      </c>
      <c r="K134" s="48">
        <v>1.3884956492804925</v>
      </c>
      <c r="L134" s="48">
        <v>3.1104382233011987</v>
      </c>
      <c r="M134" s="48">
        <v>5.485757115056681</v>
      </c>
      <c r="N134" s="48">
        <v>7.228384032075308</v>
      </c>
    </row>
    <row r="135" spans="1:14" ht="12.75">
      <c r="A135" s="41">
        <f>VLOOKUP(A133,'Load &amp; Coincident Factors'!B$2:D$151,2,0)</f>
        <v>0.4769260106788709</v>
      </c>
      <c r="B135" s="14">
        <v>3</v>
      </c>
      <c r="C135" s="48">
        <v>2.1464411267042847</v>
      </c>
      <c r="D135" s="48">
        <v>1.307144953971668</v>
      </c>
      <c r="E135" s="48">
        <v>0.9948149869054657</v>
      </c>
      <c r="F135" s="48">
        <v>0.7797928833247394</v>
      </c>
      <c r="G135" s="48">
        <v>0.36117168763092117</v>
      </c>
      <c r="H135" s="48">
        <v>0.3842755096783927</v>
      </c>
      <c r="I135" s="48">
        <v>0.16049291617473432</v>
      </c>
      <c r="J135" s="48">
        <v>0.13207338585765502</v>
      </c>
      <c r="K135" s="48">
        <v>0.31709589222322665</v>
      </c>
      <c r="L135" s="48">
        <v>1.0877544075706507</v>
      </c>
      <c r="M135" s="48">
        <v>1.6950373108321204</v>
      </c>
      <c r="N135" s="48">
        <v>2.21018258624859</v>
      </c>
    </row>
    <row r="136" spans="1:14" ht="12.75">
      <c r="A136" s="41">
        <f>VLOOKUP(A133,'Load &amp; Coincident Factors'!B$2:D$151,3,0)</f>
        <v>0.44</v>
      </c>
      <c r="B136" s="14">
        <v>4</v>
      </c>
      <c r="C136" s="48">
        <v>1.0732205633521423</v>
      </c>
      <c r="D136" s="48">
        <v>0.895110131524077</v>
      </c>
      <c r="E136" s="48">
        <v>0.6831861958266451</v>
      </c>
      <c r="F136" s="48">
        <v>0.4831325472772841</v>
      </c>
      <c r="G136" s="48">
        <v>0.2626703182770336</v>
      </c>
      <c r="H136" s="48">
        <v>0.1452379879099437</v>
      </c>
      <c r="I136" s="48">
        <v>0.09039256198347105</v>
      </c>
      <c r="J136" s="48">
        <v>0.08533972624648478</v>
      </c>
      <c r="K136" s="48">
        <v>0.24502864399067514</v>
      </c>
      <c r="L136" s="48">
        <v>0.440495586536875</v>
      </c>
      <c r="M136" s="48">
        <v>0.8937469457114816</v>
      </c>
      <c r="N136" s="48">
        <v>1.5398813100912305</v>
      </c>
    </row>
    <row r="137" spans="1:14" ht="12.75">
      <c r="A137" s="51" t="s">
        <v>181</v>
      </c>
      <c r="B137" s="14">
        <v>1</v>
      </c>
      <c r="C137" s="48">
        <v>10.28202115158637</v>
      </c>
      <c r="D137" s="48">
        <v>4.947397287594734</v>
      </c>
      <c r="E137" s="48">
        <v>4.460760366677204</v>
      </c>
      <c r="F137" s="48">
        <v>2.2702322729244258</v>
      </c>
      <c r="G137" s="48">
        <v>1.8644604544374954</v>
      </c>
      <c r="H137" s="48">
        <v>0</v>
      </c>
      <c r="I137" s="48">
        <v>0</v>
      </c>
      <c r="J137" s="48">
        <v>0</v>
      </c>
      <c r="K137" s="48">
        <v>0</v>
      </c>
      <c r="L137" s="48">
        <v>2.2374107064115</v>
      </c>
      <c r="M137" s="48">
        <v>4.7469423559639985</v>
      </c>
      <c r="N137" s="48">
        <v>10.58174947831482</v>
      </c>
    </row>
    <row r="138" spans="1:14" ht="12.75">
      <c r="A138" s="41" t="s">
        <v>103</v>
      </c>
      <c r="B138" s="14">
        <v>2</v>
      </c>
      <c r="C138" s="48">
        <v>9.386880486624733</v>
      </c>
      <c r="D138" s="48">
        <v>4.9889720547173795</v>
      </c>
      <c r="E138" s="48">
        <v>4.806747320325297</v>
      </c>
      <c r="F138" s="48">
        <v>2.2702322729244258</v>
      </c>
      <c r="G138" s="48">
        <v>1.8703982265853853</v>
      </c>
      <c r="H138" s="48">
        <v>0</v>
      </c>
      <c r="I138" s="48">
        <v>0</v>
      </c>
      <c r="J138" s="48">
        <v>0</v>
      </c>
      <c r="K138" s="48">
        <v>0</v>
      </c>
      <c r="L138" s="48">
        <v>2.1868477525942907</v>
      </c>
      <c r="M138" s="48">
        <v>4.984989612752753</v>
      </c>
      <c r="N138" s="48">
        <v>9.661597349765705</v>
      </c>
    </row>
    <row r="139" spans="1:14" ht="12.75">
      <c r="A139" s="41">
        <f>VLOOKUP(A137,'Load &amp; Coincident Factors'!B$2:D$151,2,0)</f>
        <v>0.158</v>
      </c>
      <c r="B139" s="14">
        <v>3</v>
      </c>
      <c r="C139" s="48">
        <v>2.999930877168729</v>
      </c>
      <c r="D139" s="48">
        <v>1.2749595250944414</v>
      </c>
      <c r="E139" s="48">
        <v>1.0256041840282766</v>
      </c>
      <c r="F139" s="48">
        <v>0.5916752665978674</v>
      </c>
      <c r="G139" s="48">
        <v>0.39189296176074745</v>
      </c>
      <c r="H139" s="48">
        <v>0</v>
      </c>
      <c r="I139" s="48">
        <v>0</v>
      </c>
      <c r="J139" s="48">
        <v>0</v>
      </c>
      <c r="K139" s="48">
        <v>0</v>
      </c>
      <c r="L139" s="48">
        <v>0.7647646764852868</v>
      </c>
      <c r="M139" s="48">
        <v>1.5403057792213566</v>
      </c>
      <c r="N139" s="48">
        <v>2.954172623236631</v>
      </c>
    </row>
    <row r="140" spans="1:14" ht="12.75">
      <c r="A140" s="41">
        <f>VLOOKUP(A137,'Load &amp; Coincident Factors'!B$2:D$151,3,0)</f>
        <v>0.15</v>
      </c>
      <c r="B140" s="14">
        <v>4</v>
      </c>
      <c r="C140" s="48">
        <v>1.4999654385843646</v>
      </c>
      <c r="D140" s="48">
        <v>0.8730701095755414</v>
      </c>
      <c r="E140" s="48">
        <v>0.70433058421219</v>
      </c>
      <c r="F140" s="48">
        <v>0.36658141517476556</v>
      </c>
      <c r="G140" s="48">
        <v>0.28501306309872537</v>
      </c>
      <c r="H140" s="48">
        <v>0</v>
      </c>
      <c r="I140" s="48">
        <v>0</v>
      </c>
      <c r="J140" s="48">
        <v>0</v>
      </c>
      <c r="K140" s="48">
        <v>0</v>
      </c>
      <c r="L140" s="48">
        <v>0.30969809213040533</v>
      </c>
      <c r="M140" s="48">
        <v>0.8121612290439879</v>
      </c>
      <c r="N140" s="48">
        <v>2.0582350243861773</v>
      </c>
    </row>
    <row r="141" spans="1:14" ht="12.75">
      <c r="A141" s="51" t="s">
        <v>180</v>
      </c>
      <c r="B141" s="14">
        <v>1</v>
      </c>
      <c r="C141" s="48">
        <v>0</v>
      </c>
      <c r="D141" s="48">
        <v>0</v>
      </c>
      <c r="E141" s="48">
        <v>0.5556410651069724</v>
      </c>
      <c r="F141" s="48">
        <v>2.262276696306978</v>
      </c>
      <c r="G141" s="48">
        <v>5.210273050756835</v>
      </c>
      <c r="H141" s="48">
        <v>7.38214200114309</v>
      </c>
      <c r="I141" s="48">
        <v>10.290954375636813</v>
      </c>
      <c r="J141" s="48">
        <v>10.012592055557676</v>
      </c>
      <c r="K141" s="48">
        <v>4.989354436990318</v>
      </c>
      <c r="L141" s="48">
        <v>1.1147850732168163</v>
      </c>
      <c r="M141" s="48">
        <v>0</v>
      </c>
      <c r="N141" s="48">
        <v>0</v>
      </c>
    </row>
    <row r="142" spans="1:14" ht="12.75">
      <c r="A142" s="41" t="s">
        <v>103</v>
      </c>
      <c r="B142" s="14">
        <v>2</v>
      </c>
      <c r="C142" s="48">
        <v>0</v>
      </c>
      <c r="D142" s="48">
        <v>0</v>
      </c>
      <c r="E142" s="48">
        <v>0.5987378790210867</v>
      </c>
      <c r="F142" s="48">
        <v>2.262276696306978</v>
      </c>
      <c r="G142" s="48">
        <v>5.226866277033131</v>
      </c>
      <c r="H142" s="48">
        <v>7.278895259868361</v>
      </c>
      <c r="I142" s="48">
        <v>9.74753764292992</v>
      </c>
      <c r="J142" s="48">
        <v>8.63891326744763</v>
      </c>
      <c r="K142" s="48">
        <v>5.224360261921022</v>
      </c>
      <c r="L142" s="48">
        <v>1.0895921902062666</v>
      </c>
      <c r="M142" s="48">
        <v>0</v>
      </c>
      <c r="N142" s="48">
        <v>0</v>
      </c>
    </row>
    <row r="143" spans="1:14" ht="12.75">
      <c r="A143" s="41">
        <f>VLOOKUP(A141,'Load &amp; Coincident Factors'!B$2:D$151,2,0)</f>
        <v>0.17</v>
      </c>
      <c r="B143" s="14">
        <v>3</v>
      </c>
      <c r="C143" s="48">
        <v>0</v>
      </c>
      <c r="D143" s="48">
        <v>0</v>
      </c>
      <c r="E143" s="48">
        <v>0.12775126981683851</v>
      </c>
      <c r="F143" s="48">
        <v>0.5896018585275977</v>
      </c>
      <c r="G143" s="48">
        <v>1.095152934235513</v>
      </c>
      <c r="H143" s="48">
        <v>3.278084035472631</v>
      </c>
      <c r="I143" s="48">
        <v>2.954828484093739</v>
      </c>
      <c r="J143" s="48">
        <v>1.9842026939367345</v>
      </c>
      <c r="K143" s="48">
        <v>1.1931064958020325</v>
      </c>
      <c r="L143" s="48">
        <v>0.3810423555345615</v>
      </c>
      <c r="M143" s="48">
        <v>0</v>
      </c>
      <c r="N143" s="48">
        <v>0</v>
      </c>
    </row>
    <row r="144" spans="1:14" ht="12.75">
      <c r="A144" s="41">
        <f>VLOOKUP(A141,'Load &amp; Coincident Factors'!B$2:D$151,3,0)</f>
        <v>0</v>
      </c>
      <c r="B144" s="14">
        <v>4</v>
      </c>
      <c r="C144" s="48">
        <v>0</v>
      </c>
      <c r="D144" s="48">
        <v>0</v>
      </c>
      <c r="E144" s="48">
        <v>0.0877327997537325</v>
      </c>
      <c r="F144" s="48">
        <v>0.36529680365296807</v>
      </c>
      <c r="G144" s="48">
        <v>0.7964748612621914</v>
      </c>
      <c r="H144" s="48">
        <v>1.2389608952967424</v>
      </c>
      <c r="I144" s="48">
        <v>1.6642137439148643</v>
      </c>
      <c r="J144" s="48">
        <v>1.2821002022360437</v>
      </c>
      <c r="K144" s="48">
        <v>0.921945928574298</v>
      </c>
      <c r="L144" s="48">
        <v>0.1543064084396158</v>
      </c>
      <c r="M144" s="48">
        <v>0</v>
      </c>
      <c r="N144" s="48">
        <v>0</v>
      </c>
    </row>
    <row r="145" spans="1:14" ht="12.75">
      <c r="A145" s="51" t="s">
        <v>33</v>
      </c>
      <c r="B145" s="14">
        <v>1</v>
      </c>
      <c r="C145" s="48">
        <v>2.253549091631093</v>
      </c>
      <c r="D145" s="48">
        <v>2.28333167874516</v>
      </c>
      <c r="E145" s="48">
        <v>2.4421721433535195</v>
      </c>
      <c r="F145" s="48">
        <v>2.4024620272014294</v>
      </c>
      <c r="G145" s="48">
        <v>2.551374962771766</v>
      </c>
      <c r="H145" s="48">
        <v>2.8194182467983717</v>
      </c>
      <c r="I145" s="48">
        <v>2.978258711406731</v>
      </c>
      <c r="J145" s="48">
        <v>3.3555048148515834</v>
      </c>
      <c r="K145" s="48">
        <v>2.76978060160826</v>
      </c>
      <c r="L145" s="48">
        <v>3.7724610344485257</v>
      </c>
      <c r="M145" s="48">
        <v>2.561302491809789</v>
      </c>
      <c r="N145" s="48">
        <v>2.273404149707138</v>
      </c>
    </row>
    <row r="146" spans="1:14" ht="12.75">
      <c r="A146" s="51" t="s">
        <v>103</v>
      </c>
      <c r="B146" s="14">
        <v>2</v>
      </c>
      <c r="C146" s="48">
        <v>2.5702331141661694</v>
      </c>
      <c r="D146" s="48">
        <v>2.849173142060172</v>
      </c>
      <c r="E146" s="48">
        <v>2.8591352859135295</v>
      </c>
      <c r="F146" s="48">
        <v>2.679816696553099</v>
      </c>
      <c r="G146" s="48">
        <v>2.809324566646743</v>
      </c>
      <c r="H146" s="48">
        <v>3.407053197848178</v>
      </c>
      <c r="I146" s="48">
        <v>3.5963339310619657</v>
      </c>
      <c r="J146" s="48">
        <v>3.755728232715682</v>
      </c>
      <c r="K146" s="48">
        <v>3.6959553695955383</v>
      </c>
      <c r="L146" s="48">
        <v>4.3036461446503305</v>
      </c>
      <c r="M146" s="48">
        <v>3.1380753138075326</v>
      </c>
      <c r="N146" s="48">
        <v>2.958756724447102</v>
      </c>
    </row>
    <row r="147" spans="1:14" ht="12.75">
      <c r="A147" s="41">
        <f>VLOOKUP(A145,'Load &amp; Coincident Factors'!B$2:D$151,2,0)</f>
        <v>0.4835377094432862</v>
      </c>
      <c r="B147" s="14">
        <v>3</v>
      </c>
      <c r="C147" s="48">
        <v>1.4046622833233715</v>
      </c>
      <c r="D147" s="48">
        <v>1.5242080095636588</v>
      </c>
      <c r="E147" s="48">
        <v>1.494321578003587</v>
      </c>
      <c r="F147" s="48">
        <v>1.4843594341502295</v>
      </c>
      <c r="G147" s="48">
        <v>1.5640565849770878</v>
      </c>
      <c r="H147" s="48">
        <v>1.703526598924089</v>
      </c>
      <c r="I147" s="48">
        <v>1.9226937636979484</v>
      </c>
      <c r="J147" s="48">
        <v>2.6897788404064564</v>
      </c>
      <c r="K147" s="48">
        <v>1.8230723251643761</v>
      </c>
      <c r="L147" s="48">
        <v>2.3610280932456673</v>
      </c>
      <c r="M147" s="48">
        <v>1.6836023112173746</v>
      </c>
      <c r="N147" s="48">
        <v>1.494321578003587</v>
      </c>
    </row>
    <row r="148" spans="1:14" ht="12.75">
      <c r="A148" s="41">
        <f>VLOOKUP(A145,'Load &amp; Coincident Factors'!B$2:D$151,3,0)</f>
        <v>0.25319831818418076</v>
      </c>
      <c r="B148" s="14">
        <v>4</v>
      </c>
      <c r="C148" s="48">
        <v>0.46822076110779054</v>
      </c>
      <c r="D148" s="48">
        <v>0.5977286312014347</v>
      </c>
      <c r="E148" s="48">
        <v>0.5180314803745768</v>
      </c>
      <c r="F148" s="48">
        <v>0.48814504881450504</v>
      </c>
      <c r="G148" s="48">
        <v>0.4981071926678623</v>
      </c>
      <c r="H148" s="48">
        <v>0.6674636381749355</v>
      </c>
      <c r="I148" s="48">
        <v>0.8168957959752942</v>
      </c>
      <c r="J148" s="48">
        <v>0.6674636381749355</v>
      </c>
      <c r="K148" s="48">
        <v>0.8766686590954377</v>
      </c>
      <c r="L148" s="48">
        <v>0.767085076708508</v>
      </c>
      <c r="M148" s="48">
        <v>0.6375772066148637</v>
      </c>
      <c r="N148" s="48">
        <v>0.647539350468221</v>
      </c>
    </row>
    <row r="149" spans="1:14" ht="12.75">
      <c r="A149" s="41" t="s">
        <v>34</v>
      </c>
      <c r="B149" s="14">
        <v>1</v>
      </c>
      <c r="C149" s="48">
        <v>3.236374466395314</v>
      </c>
      <c r="D149" s="48">
        <v>2.8690558919884843</v>
      </c>
      <c r="E149" s="48">
        <v>3.3157946986994937</v>
      </c>
      <c r="F149" s="48">
        <v>3.0775340017869555</v>
      </c>
      <c r="G149" s="48">
        <v>3.276084582547404</v>
      </c>
      <c r="H149" s="48">
        <v>2.8492008339124393</v>
      </c>
      <c r="I149" s="48">
        <v>2.541447433733744</v>
      </c>
      <c r="J149" s="48">
        <v>3.1668817631291573</v>
      </c>
      <c r="K149" s="48">
        <v>2.799563188722327</v>
      </c>
      <c r="L149" s="48">
        <v>3.3058671696614716</v>
      </c>
      <c r="M149" s="48">
        <v>2.938548595254641</v>
      </c>
      <c r="N149" s="48">
        <v>2.958403653330686</v>
      </c>
    </row>
    <row r="150" spans="1:14" ht="12.75">
      <c r="A150" s="41" t="s">
        <v>103</v>
      </c>
      <c r="B150" s="14">
        <v>2</v>
      </c>
      <c r="C150" s="48">
        <v>3.147026705053112</v>
      </c>
      <c r="D150" s="48">
        <v>3.4746351633078527</v>
      </c>
      <c r="E150" s="48">
        <v>3.3157946986994937</v>
      </c>
      <c r="F150" s="48">
        <v>2.948476124292664</v>
      </c>
      <c r="G150" s="48">
        <v>2.8988384791025514</v>
      </c>
      <c r="H150" s="48">
        <v>2.8889109500645294</v>
      </c>
      <c r="I150" s="48">
        <v>2.541447433733744</v>
      </c>
      <c r="J150" s="48">
        <v>2.9683311823687086</v>
      </c>
      <c r="K150" s="48">
        <v>3.0973890598630005</v>
      </c>
      <c r="L150" s="48">
        <v>3.117244117939045</v>
      </c>
      <c r="M150" s="48">
        <v>3.1768092921671798</v>
      </c>
      <c r="N150" s="48">
        <v>3.196664350243225</v>
      </c>
    </row>
    <row r="151" spans="1:14" ht="12.75">
      <c r="A151" s="41">
        <f>VLOOKUP(A149,'Load &amp; Coincident Factors'!B$2:D$151,2,0)</f>
        <v>0.5995833333333331</v>
      </c>
      <c r="B151" s="14">
        <v>3</v>
      </c>
      <c r="C151" s="48">
        <v>1.816737813958106</v>
      </c>
      <c r="D151" s="48">
        <v>1.6976074655018367</v>
      </c>
      <c r="E151" s="48">
        <v>1.8266653429961284</v>
      </c>
      <c r="F151" s="48">
        <v>1.6876799364638142</v>
      </c>
      <c r="G151" s="48">
        <v>1.6976074655018367</v>
      </c>
      <c r="H151" s="48">
        <v>1.5784771170455676</v>
      </c>
      <c r="I151" s="48">
        <v>1.4593467685892982</v>
      </c>
      <c r="J151" s="48">
        <v>1.7373175816539264</v>
      </c>
      <c r="K151" s="48">
        <v>1.6578973493497469</v>
      </c>
      <c r="L151" s="48">
        <v>1.8068102849200836</v>
      </c>
      <c r="M151" s="48">
        <v>1.707534994539859</v>
      </c>
      <c r="N151" s="48">
        <v>1.7174625235778815</v>
      </c>
    </row>
    <row r="152" spans="1:14" ht="12.75">
      <c r="A152" s="41">
        <f>VLOOKUP(A149,'Load &amp; Coincident Factors'!B$2:D$151,3,0)</f>
        <v>0.5584690476190474</v>
      </c>
      <c r="B152" s="14">
        <v>4</v>
      </c>
      <c r="C152" s="48">
        <v>0.5261590390151891</v>
      </c>
      <c r="D152" s="48">
        <v>0.5857242132433237</v>
      </c>
      <c r="E152" s="48">
        <v>0.5559416261292565</v>
      </c>
      <c r="F152" s="48">
        <v>0.5360865680532116</v>
      </c>
      <c r="G152" s="48">
        <v>0.4864489228630994</v>
      </c>
      <c r="H152" s="48">
        <v>0.5063039809391443</v>
      </c>
      <c r="I152" s="48">
        <v>0.4864489228630994</v>
      </c>
      <c r="J152" s="48">
        <v>0.4566663357490321</v>
      </c>
      <c r="K152" s="48">
        <v>0.6552169165094809</v>
      </c>
      <c r="L152" s="48">
        <v>0.4665938647870545</v>
      </c>
      <c r="M152" s="48">
        <v>0.5857242132433237</v>
      </c>
      <c r="N152" s="48">
        <v>0.6552169165094809</v>
      </c>
    </row>
    <row r="153" spans="1:14" ht="12.75">
      <c r="A153" s="41" t="s">
        <v>35</v>
      </c>
      <c r="B153" s="49">
        <v>1</v>
      </c>
      <c r="C153" s="26">
        <v>2.4024620272014294</v>
      </c>
      <c r="D153" s="26">
        <v>2.114563685098779</v>
      </c>
      <c r="E153" s="26">
        <v>2.432244614315497</v>
      </c>
      <c r="F153" s="26">
        <v>2.223766504517026</v>
      </c>
      <c r="G153" s="26">
        <v>2.432244614315497</v>
      </c>
      <c r="H153" s="26">
        <v>2.3428968529732948</v>
      </c>
      <c r="I153" s="26">
        <v>2.3528243820113177</v>
      </c>
      <c r="J153" s="26">
        <v>3.0775340017869555</v>
      </c>
      <c r="K153" s="26">
        <v>2.3329693239352727</v>
      </c>
      <c r="L153" s="26">
        <v>2.4123895562394524</v>
      </c>
      <c r="M153" s="26">
        <v>1.9755782785664648</v>
      </c>
      <c r="N153" s="26">
        <v>1.8564479301101957</v>
      </c>
    </row>
    <row r="154" spans="1:14" ht="12.75">
      <c r="A154" s="41" t="s">
        <v>103</v>
      </c>
      <c r="B154" s="49">
        <v>2</v>
      </c>
      <c r="C154" s="26">
        <v>3.3855987216618386</v>
      </c>
      <c r="D154" s="26">
        <v>3.1658843503445513</v>
      </c>
      <c r="E154" s="26">
        <v>3.5254169579546577</v>
      </c>
      <c r="F154" s="26">
        <v>3.235793468490961</v>
      </c>
      <c r="G154" s="26">
        <v>3.44552082293019</v>
      </c>
      <c r="H154" s="26">
        <v>3.475481873564365</v>
      </c>
      <c r="I154" s="26">
        <v>3.465494856686307</v>
      </c>
      <c r="J154" s="26">
        <v>3.8649755318086476</v>
      </c>
      <c r="K154" s="26">
        <v>3.8050534305402968</v>
      </c>
      <c r="L154" s="26">
        <v>3.3256766203934878</v>
      </c>
      <c r="M154" s="26">
        <v>3.195845400978727</v>
      </c>
      <c r="N154" s="26">
        <v>3.195845400978727</v>
      </c>
    </row>
    <row r="155" spans="1:14" ht="12.75">
      <c r="A155" s="41">
        <f>VLOOKUP(A153,'Load &amp; Coincident Factors'!B$2:D$151,2,0)</f>
        <v>0.5381258853863778</v>
      </c>
      <c r="B155" s="49">
        <v>3</v>
      </c>
      <c r="C155" s="26">
        <v>1.8775591730750019</v>
      </c>
      <c r="D155" s="26">
        <v>1.6778188355138315</v>
      </c>
      <c r="E155" s="26">
        <v>1.8176370718066508</v>
      </c>
      <c r="F155" s="26">
        <v>1.7377409367821826</v>
      </c>
      <c r="G155" s="26">
        <v>1.8775591730750019</v>
      </c>
      <c r="H155" s="26">
        <v>1.7577149705382997</v>
      </c>
      <c r="I155" s="26">
        <v>1.9075202237091775</v>
      </c>
      <c r="J155" s="26">
        <v>2.2271047638070502</v>
      </c>
      <c r="K155" s="26">
        <v>1.897533206831119</v>
      </c>
      <c r="L155" s="26">
        <v>1.7976630380505338</v>
      </c>
      <c r="M155" s="26">
        <v>1.607909717367422</v>
      </c>
      <c r="N155" s="26">
        <v>1.5479876160990709</v>
      </c>
    </row>
    <row r="156" spans="1:14" ht="12.75">
      <c r="A156" s="41">
        <f>VLOOKUP(A153,'Load &amp; Coincident Factors'!B$2:D$151,3,0)</f>
        <v>0.3344981086827042</v>
      </c>
      <c r="B156" s="49">
        <v>4</v>
      </c>
      <c r="C156" s="26">
        <v>0.729052232098272</v>
      </c>
      <c r="D156" s="26">
        <v>0.7490262658543891</v>
      </c>
      <c r="E156" s="26">
        <v>0.7190652152202135</v>
      </c>
      <c r="F156" s="26">
        <v>0.7190652152202135</v>
      </c>
      <c r="G156" s="26">
        <v>0.7490262658543891</v>
      </c>
      <c r="H156" s="26">
        <v>0.729052232098272</v>
      </c>
      <c r="I156" s="26">
        <v>0.8389094177569157</v>
      </c>
      <c r="J156" s="26">
        <v>0.6791171477079795</v>
      </c>
      <c r="K156" s="26">
        <v>0.9887146709277936</v>
      </c>
      <c r="L156" s="26">
        <v>0.6491560970738038</v>
      </c>
      <c r="M156" s="26">
        <v>0.7490262658543891</v>
      </c>
      <c r="N156" s="26">
        <v>0.7590132827324476</v>
      </c>
    </row>
    <row r="157" spans="1:14" ht="12.75">
      <c r="A157" s="41" t="s">
        <v>36</v>
      </c>
      <c r="B157" s="49">
        <v>1</v>
      </c>
      <c r="C157" s="48">
        <v>2.3528243820113177</v>
      </c>
      <c r="D157" s="48">
        <v>2.481882259505609</v>
      </c>
      <c r="E157" s="48">
        <v>2.28333167874516</v>
      </c>
      <c r="F157" s="48">
        <v>2.3131142658592276</v>
      </c>
      <c r="G157" s="48">
        <v>2.471954730467587</v>
      </c>
      <c r="H157" s="48">
        <v>2.4024620272014294</v>
      </c>
      <c r="I157" s="48">
        <v>2.481882259505609</v>
      </c>
      <c r="J157" s="48">
        <v>2.76978060160826</v>
      </c>
      <c r="K157" s="48">
        <v>2.28333167874516</v>
      </c>
      <c r="L157" s="48">
        <v>2.6109401369999006</v>
      </c>
      <c r="M157" s="48">
        <v>2.3131142658592276</v>
      </c>
      <c r="N157" s="48">
        <v>2.3329693239352727</v>
      </c>
    </row>
    <row r="158" spans="1:14" ht="12.75">
      <c r="A158" s="41" t="s">
        <v>103</v>
      </c>
      <c r="B158" s="49">
        <v>2</v>
      </c>
      <c r="C158" s="48">
        <v>3.193612774451099</v>
      </c>
      <c r="D158" s="48">
        <v>2.9540918163672667</v>
      </c>
      <c r="E158" s="48">
        <v>3.203592814371259</v>
      </c>
      <c r="F158" s="48">
        <v>3.203592814371259</v>
      </c>
      <c r="G158" s="48">
        <v>3.3333333333333344</v>
      </c>
      <c r="H158" s="48">
        <v>3.413173652694612</v>
      </c>
      <c r="I158" s="48">
        <v>3.562874251497007</v>
      </c>
      <c r="J158" s="48">
        <v>3.5728542914171673</v>
      </c>
      <c r="K158" s="48">
        <v>3.642714570858285</v>
      </c>
      <c r="L158" s="48">
        <v>3.383233532934133</v>
      </c>
      <c r="M158" s="48">
        <v>3.3932135728542927</v>
      </c>
      <c r="N158" s="48">
        <v>3.6227544910179654</v>
      </c>
    </row>
    <row r="159" spans="1:14" ht="12.75">
      <c r="A159" s="41">
        <f>VLOOKUP(A157,'Load &amp; Coincident Factors'!B$2:D$151,2,0)</f>
        <v>0.5710375729775381</v>
      </c>
      <c r="B159" s="49">
        <v>3</v>
      </c>
      <c r="C159" s="48">
        <v>1.736526946107785</v>
      </c>
      <c r="D159" s="48">
        <v>1.5469061876247512</v>
      </c>
      <c r="E159" s="48">
        <v>1.6367265469061882</v>
      </c>
      <c r="F159" s="48">
        <v>1.7165668662674658</v>
      </c>
      <c r="G159" s="48">
        <v>1.8163672654690626</v>
      </c>
      <c r="H159" s="48">
        <v>1.7165668662674658</v>
      </c>
      <c r="I159" s="48">
        <v>1.926147704590819</v>
      </c>
      <c r="J159" s="48">
        <v>1.9560878243512982</v>
      </c>
      <c r="K159" s="48">
        <v>1.8063872255489029</v>
      </c>
      <c r="L159" s="48">
        <v>1.8463073852295417</v>
      </c>
      <c r="M159" s="48">
        <v>1.8063872255489029</v>
      </c>
      <c r="N159" s="48">
        <v>1.8163672654690626</v>
      </c>
    </row>
    <row r="160" spans="1:14" ht="12.75">
      <c r="A160" s="41">
        <f>VLOOKUP(A157,'Load &amp; Coincident Factors'!B$2:D$151,3,0)</f>
        <v>0.3688323909577015</v>
      </c>
      <c r="B160" s="49">
        <v>4</v>
      </c>
      <c r="C160" s="48">
        <v>0.6786427145708586</v>
      </c>
      <c r="D160" s="48">
        <v>0.6886227544910182</v>
      </c>
      <c r="E160" s="48">
        <v>0.6387225548902198</v>
      </c>
      <c r="F160" s="48">
        <v>0.6986027944111779</v>
      </c>
      <c r="G160" s="48">
        <v>0.7085828343313376</v>
      </c>
      <c r="H160" s="48">
        <v>0.7085828343313376</v>
      </c>
      <c r="I160" s="48">
        <v>0.8483033932135732</v>
      </c>
      <c r="J160" s="48">
        <v>0.668662674650699</v>
      </c>
      <c r="K160" s="48">
        <v>0.9381237524950103</v>
      </c>
      <c r="L160" s="48">
        <v>0.6287425149700602</v>
      </c>
      <c r="M160" s="48">
        <v>0.8283433133732537</v>
      </c>
      <c r="N160" s="48">
        <v>0.9081836327345313</v>
      </c>
    </row>
    <row r="161" spans="1:14" ht="12.75">
      <c r="A161" s="41" t="s">
        <v>47</v>
      </c>
      <c r="B161" s="49">
        <v>1</v>
      </c>
      <c r="C161" s="26">
        <v>2.5208170699973977</v>
      </c>
      <c r="D161" s="26">
        <v>2.276867030965392</v>
      </c>
      <c r="E161" s="26">
        <v>2.5208170699973977</v>
      </c>
      <c r="F161" s="26">
        <v>2.4395003903200623</v>
      </c>
      <c r="G161" s="26">
        <v>2.5208170699973977</v>
      </c>
      <c r="H161" s="26">
        <v>2.4395003903200623</v>
      </c>
      <c r="I161" s="26">
        <v>2.5208170699973977</v>
      </c>
      <c r="J161" s="26">
        <v>2.5208170699973977</v>
      </c>
      <c r="K161" s="26">
        <v>2.5208170699973977</v>
      </c>
      <c r="L161" s="26">
        <v>2.5208170699973977</v>
      </c>
      <c r="M161" s="26">
        <v>2.4395003903200623</v>
      </c>
      <c r="N161" s="26">
        <v>2.5208170699973977</v>
      </c>
    </row>
    <row r="162" spans="1:14" ht="12.75">
      <c r="A162" s="41" t="s">
        <v>103</v>
      </c>
      <c r="B162" s="49">
        <v>2</v>
      </c>
      <c r="C162" s="26">
        <v>3.9458751724359185</v>
      </c>
      <c r="D162" s="26">
        <v>3.575071113107269</v>
      </c>
      <c r="E162" s="26">
        <v>3.831641946396045</v>
      </c>
      <c r="F162" s="26">
        <v>3.708040593286495</v>
      </c>
      <c r="G162" s="26">
        <v>3.9458751724359185</v>
      </c>
      <c r="H162" s="26">
        <v>3.708040593286495</v>
      </c>
      <c r="I162" s="26">
        <v>3.9458751724359185</v>
      </c>
      <c r="J162" s="26">
        <v>3.831641946396045</v>
      </c>
      <c r="K162" s="26">
        <v>3.9458751724359185</v>
      </c>
      <c r="L162" s="26">
        <v>3.831641946396045</v>
      </c>
      <c r="M162" s="26">
        <v>3.822273819326368</v>
      </c>
      <c r="N162" s="26">
        <v>3.9458751724359185</v>
      </c>
    </row>
    <row r="163" spans="1:14" ht="12.75">
      <c r="A163" s="41">
        <f>VLOOKUP(A161,'Load &amp; Coincident Factors'!B$2:D$151,2,0)</f>
        <v>1</v>
      </c>
      <c r="B163" s="49">
        <v>3</v>
      </c>
      <c r="C163" s="26">
        <v>1.375410370750591</v>
      </c>
      <c r="D163" s="26">
        <v>1.2290403473313871</v>
      </c>
      <c r="E163" s="26">
        <v>1.5124902419984387</v>
      </c>
      <c r="F163" s="26">
        <v>1.4637002341920373</v>
      </c>
      <c r="G163" s="26">
        <v>1.375410370750591</v>
      </c>
      <c r="H163" s="26">
        <v>1.4637002341920373</v>
      </c>
      <c r="I163" s="26">
        <v>1.375410370750591</v>
      </c>
      <c r="J163" s="26">
        <v>1.5124902419984387</v>
      </c>
      <c r="K163" s="26">
        <v>1.375410370750591</v>
      </c>
      <c r="L163" s="26">
        <v>1.5124902419984387</v>
      </c>
      <c r="M163" s="26">
        <v>1.3266203629441895</v>
      </c>
      <c r="N163" s="26">
        <v>1.375410370750591</v>
      </c>
    </row>
    <row r="164" spans="1:14" ht="12.75">
      <c r="A164" s="41">
        <f>VLOOKUP(A161,'Load &amp; Coincident Factors'!B$2:D$151,3,0)</f>
        <v>0.64</v>
      </c>
      <c r="B164" s="49">
        <v>4</v>
      </c>
      <c r="C164" s="26">
        <v>0.6278427420073501</v>
      </c>
      <c r="D164" s="26">
        <v>0.5692947326396687</v>
      </c>
      <c r="E164" s="26">
        <v>0.6049960967993755</v>
      </c>
      <c r="F164" s="26">
        <v>0.5854800936768151</v>
      </c>
      <c r="G164" s="26">
        <v>0.6278427420073501</v>
      </c>
      <c r="H164" s="26">
        <v>0.5854800936768151</v>
      </c>
      <c r="I164" s="26">
        <v>0.6278427420073501</v>
      </c>
      <c r="J164" s="26">
        <v>0.6049960967993755</v>
      </c>
      <c r="K164" s="26">
        <v>0.6278427420073501</v>
      </c>
      <c r="L164" s="26">
        <v>0.6049960967993755</v>
      </c>
      <c r="M164" s="26">
        <v>0.6083267388847896</v>
      </c>
      <c r="N164" s="26">
        <v>0.6278427420073501</v>
      </c>
    </row>
    <row r="165" spans="1:14" ht="12.75">
      <c r="A165" s="41" t="s">
        <v>29</v>
      </c>
      <c r="B165" s="14">
        <v>1</v>
      </c>
      <c r="C165" s="48">
        <v>3.91</v>
      </c>
      <c r="D165" s="48">
        <v>3.44</v>
      </c>
      <c r="E165" s="48">
        <v>3.48</v>
      </c>
      <c r="F165" s="48">
        <v>3.4</v>
      </c>
      <c r="G165" s="48">
        <v>2.95</v>
      </c>
      <c r="H165" s="48">
        <v>2.68</v>
      </c>
      <c r="I165" s="48">
        <v>2.89</v>
      </c>
      <c r="J165" s="48">
        <v>3.1</v>
      </c>
      <c r="K165" s="48">
        <v>2.66</v>
      </c>
      <c r="L165" s="48">
        <v>3.4</v>
      </c>
      <c r="M165" s="48">
        <v>3.24</v>
      </c>
      <c r="N165" s="48">
        <v>3.87</v>
      </c>
    </row>
    <row r="166" spans="1:14" ht="12.75">
      <c r="A166" s="41" t="s">
        <v>103</v>
      </c>
      <c r="B166" s="14">
        <v>2</v>
      </c>
      <c r="C166" s="48">
        <v>3.75</v>
      </c>
      <c r="D166" s="48">
        <v>3.68</v>
      </c>
      <c r="E166" s="48">
        <v>4.06</v>
      </c>
      <c r="F166" s="48">
        <v>3.64</v>
      </c>
      <c r="G166" s="48">
        <v>3.26</v>
      </c>
      <c r="H166" s="48">
        <v>2.86</v>
      </c>
      <c r="I166" s="48">
        <v>2.94</v>
      </c>
      <c r="J166" s="48">
        <v>2.9</v>
      </c>
      <c r="K166" s="48">
        <v>2.96</v>
      </c>
      <c r="L166" s="48">
        <v>3.63</v>
      </c>
      <c r="M166" s="48">
        <v>3.64</v>
      </c>
      <c r="N166" s="48">
        <v>3.75</v>
      </c>
    </row>
    <row r="167" spans="1:14" ht="12.75">
      <c r="A167" s="41">
        <f>VLOOKUP(A165,'Load &amp; Coincident Factors'!B$2:D$151,2,0)</f>
        <v>0.5131362889983581</v>
      </c>
      <c r="B167" s="14">
        <v>3</v>
      </c>
      <c r="C167" s="48">
        <v>1.25</v>
      </c>
      <c r="D167" s="48">
        <v>0.95</v>
      </c>
      <c r="E167" s="48">
        <v>0.89</v>
      </c>
      <c r="F167" s="48">
        <v>0.98</v>
      </c>
      <c r="G167" s="48">
        <v>0.73</v>
      </c>
      <c r="H167" s="48">
        <v>1.44</v>
      </c>
      <c r="I167" s="48">
        <v>0.95</v>
      </c>
      <c r="J167" s="48">
        <v>0.7</v>
      </c>
      <c r="K167" s="48">
        <v>0.68</v>
      </c>
      <c r="L167" s="48">
        <v>1.39</v>
      </c>
      <c r="M167" s="48">
        <v>1.16</v>
      </c>
      <c r="N167" s="48">
        <v>1.18</v>
      </c>
    </row>
    <row r="168" spans="1:14" ht="12.75">
      <c r="A168" s="41">
        <f>VLOOKUP(A165,'Load &amp; Coincident Factors'!B$2:D$151,3,0)</f>
        <v>0.49417805172009366</v>
      </c>
      <c r="B168" s="14">
        <v>4</v>
      </c>
      <c r="C168" s="48">
        <v>0.68</v>
      </c>
      <c r="D168" s="48">
        <v>0.7</v>
      </c>
      <c r="E168" s="48">
        <v>0.65</v>
      </c>
      <c r="F168" s="48">
        <v>0.66</v>
      </c>
      <c r="G168" s="48">
        <v>0.53</v>
      </c>
      <c r="H168" s="48">
        <v>0.58</v>
      </c>
      <c r="I168" s="48">
        <v>0.58</v>
      </c>
      <c r="J168" s="48">
        <v>0.5</v>
      </c>
      <c r="K168" s="48">
        <v>0.58</v>
      </c>
      <c r="L168" s="48">
        <v>0.57</v>
      </c>
      <c r="M168" s="48">
        <v>0.63</v>
      </c>
      <c r="N168" s="48">
        <v>0.95</v>
      </c>
    </row>
    <row r="169" spans="1:14" ht="12.75">
      <c r="A169" s="51" t="s">
        <v>129</v>
      </c>
      <c r="B169" s="49">
        <v>1</v>
      </c>
      <c r="C169" s="26">
        <v>0</v>
      </c>
      <c r="D169" s="26">
        <v>0</v>
      </c>
      <c r="E169" s="26">
        <v>0</v>
      </c>
      <c r="F169" s="26">
        <v>0</v>
      </c>
      <c r="G169" s="26">
        <v>0</v>
      </c>
      <c r="H169" s="26">
        <v>0</v>
      </c>
      <c r="I169" s="26">
        <v>0</v>
      </c>
      <c r="J169" s="26">
        <v>0</v>
      </c>
      <c r="K169" s="26">
        <v>0</v>
      </c>
      <c r="L169" s="26">
        <v>0</v>
      </c>
      <c r="M169" s="26">
        <v>0</v>
      </c>
      <c r="N169" s="26">
        <v>0</v>
      </c>
    </row>
    <row r="170" spans="1:14" ht="12.75">
      <c r="A170" s="41" t="s">
        <v>103</v>
      </c>
      <c r="B170" s="49">
        <v>2</v>
      </c>
      <c r="C170" s="26">
        <v>4.576079439935269</v>
      </c>
      <c r="D170" s="26">
        <v>4.1442878708486175</v>
      </c>
      <c r="E170" s="26">
        <v>4.461846213895393</v>
      </c>
      <c r="F170" s="26">
        <v>4.31791569086651</v>
      </c>
      <c r="G170" s="26">
        <v>4.576079439935269</v>
      </c>
      <c r="H170" s="26">
        <v>4.31791569086651</v>
      </c>
      <c r="I170" s="26">
        <v>4.576079439935269</v>
      </c>
      <c r="J170" s="26">
        <v>4.461846213895393</v>
      </c>
      <c r="K170" s="26">
        <v>4.576079439935269</v>
      </c>
      <c r="L170" s="26">
        <v>4.461846213895393</v>
      </c>
      <c r="M170" s="26">
        <v>4.4321489169063835</v>
      </c>
      <c r="N170" s="26">
        <v>4.576079439935269</v>
      </c>
    </row>
    <row r="171" spans="1:14" ht="12.75">
      <c r="A171" s="41">
        <f>VLOOKUP(A169,'Load &amp; Coincident Factors'!B$2:D$151,2,0)</f>
        <v>0.17</v>
      </c>
      <c r="B171" s="49">
        <v>3</v>
      </c>
      <c r="C171" s="26">
        <v>2.63581890574929</v>
      </c>
      <c r="D171" s="26">
        <v>2.3674738628140832</v>
      </c>
      <c r="E171" s="26">
        <v>2.7728987769971374</v>
      </c>
      <c r="F171" s="26">
        <v>2.6834504293520682</v>
      </c>
      <c r="G171" s="26">
        <v>2.63581890574929</v>
      </c>
      <c r="H171" s="26">
        <v>2.6834504293520682</v>
      </c>
      <c r="I171" s="26">
        <v>2.63581890574929</v>
      </c>
      <c r="J171" s="26">
        <v>2.7728987769971374</v>
      </c>
      <c r="K171" s="26">
        <v>2.63581890574929</v>
      </c>
      <c r="L171" s="26">
        <v>2.7728987769971374</v>
      </c>
      <c r="M171" s="26">
        <v>2.5463705581042206</v>
      </c>
      <c r="N171" s="26">
        <v>2.63581890574929</v>
      </c>
    </row>
    <row r="172" spans="1:14" ht="12.75">
      <c r="A172" s="41">
        <f>VLOOKUP(A169,'Load &amp; Coincident Factors'!B$2:D$151,3,0)</f>
        <v>0</v>
      </c>
      <c r="B172" s="49">
        <v>4</v>
      </c>
      <c r="C172" s="26">
        <v>1.2580470095066996</v>
      </c>
      <c r="D172" s="26">
        <v>1.1385114903810167</v>
      </c>
      <c r="E172" s="26">
        <v>1.2352003642987248</v>
      </c>
      <c r="F172" s="26">
        <v>1.1953551912568308</v>
      </c>
      <c r="G172" s="26">
        <v>1.2580470095066996</v>
      </c>
      <c r="H172" s="26">
        <v>1.1953551912568308</v>
      </c>
      <c r="I172" s="26">
        <v>1.2580470095066996</v>
      </c>
      <c r="J172" s="26">
        <v>1.2352003642987248</v>
      </c>
      <c r="K172" s="26">
        <v>1.2580470095066996</v>
      </c>
      <c r="L172" s="26">
        <v>1.2352003642987248</v>
      </c>
      <c r="M172" s="26">
        <v>1.2182018364648053</v>
      </c>
      <c r="N172" s="26">
        <v>1.2580470095066996</v>
      </c>
    </row>
    <row r="173" spans="1:14" ht="12.75">
      <c r="A173" s="51" t="s">
        <v>148</v>
      </c>
      <c r="B173" s="49">
        <v>1</v>
      </c>
      <c r="C173" s="48">
        <v>2.392072333793435</v>
      </c>
      <c r="D173" s="48">
        <v>3.670170987718746</v>
      </c>
      <c r="E173" s="48">
        <v>5.875029901757068</v>
      </c>
      <c r="F173" s="48">
        <v>6.460070838565677</v>
      </c>
      <c r="G173" s="48">
        <v>7.654098511424469</v>
      </c>
      <c r="H173" s="48">
        <v>7.503946644508691</v>
      </c>
      <c r="I173" s="48">
        <v>8.250502928516426</v>
      </c>
      <c r="J173" s="48">
        <v>7.537147746135153</v>
      </c>
      <c r="K173" s="48">
        <v>7.138420381667997</v>
      </c>
      <c r="L173" s="48">
        <v>4.6422438463777125</v>
      </c>
      <c r="M173" s="48">
        <v>2.677202634863738</v>
      </c>
      <c r="N173" s="48">
        <v>1.963200072552975</v>
      </c>
    </row>
    <row r="174" spans="1:14" ht="12.75">
      <c r="A174" s="51" t="s">
        <v>103</v>
      </c>
      <c r="B174" s="49">
        <v>2</v>
      </c>
      <c r="C174" s="48">
        <v>0.9712390078173344</v>
      </c>
      <c r="D174" s="48">
        <v>1.5495102296852918</v>
      </c>
      <c r="E174" s="48">
        <v>2.724651548640959</v>
      </c>
      <c r="F174" s="48">
        <v>3.3993718587114077</v>
      </c>
      <c r="G174" s="48">
        <v>4.445787240418583</v>
      </c>
      <c r="H174" s="48">
        <v>4.517664820182129</v>
      </c>
      <c r="I174" s="48">
        <v>4.832801545492737</v>
      </c>
      <c r="J174" s="48">
        <v>4.0792036363311714</v>
      </c>
      <c r="K174" s="48">
        <v>3.5860140776536777</v>
      </c>
      <c r="L174" s="48">
        <v>2.1778142889969474</v>
      </c>
      <c r="M174" s="48">
        <v>1.1506860664091279</v>
      </c>
      <c r="N174" s="48">
        <v>0.8011488517785464</v>
      </c>
    </row>
    <row r="175" spans="1:14" ht="12.75">
      <c r="A175" s="41">
        <f>VLOOKUP(A173,'Load &amp; Coincident Factors'!B$2:D$151,2,0)</f>
        <v>15.348</v>
      </c>
      <c r="B175" s="49">
        <v>3</v>
      </c>
      <c r="C175" s="48">
        <v>0</v>
      </c>
      <c r="D175" s="48">
        <v>0</v>
      </c>
      <c r="E175" s="48">
        <v>0</v>
      </c>
      <c r="F175" s="48">
        <v>0</v>
      </c>
      <c r="G175" s="48">
        <v>0</v>
      </c>
      <c r="H175" s="48">
        <v>0</v>
      </c>
      <c r="I175" s="48">
        <v>0</v>
      </c>
      <c r="J175" s="48">
        <v>0</v>
      </c>
      <c r="K175" s="48">
        <v>0</v>
      </c>
      <c r="L175" s="48">
        <v>0</v>
      </c>
      <c r="M175" s="48">
        <v>0</v>
      </c>
      <c r="N175" s="48">
        <v>0</v>
      </c>
    </row>
    <row r="176" spans="1:14" ht="12.75">
      <c r="A176" s="41">
        <f>VLOOKUP(A173,'Load &amp; Coincident Factors'!B$2:D$151,3,0)</f>
        <v>0.009</v>
      </c>
      <c r="B176" s="49">
        <v>4</v>
      </c>
      <c r="C176" s="48">
        <v>0</v>
      </c>
      <c r="D176" s="48">
        <v>0</v>
      </c>
      <c r="E176" s="48">
        <v>0</v>
      </c>
      <c r="F176" s="48">
        <v>0</v>
      </c>
      <c r="G176" s="48">
        <v>0</v>
      </c>
      <c r="H176" s="48">
        <v>0</v>
      </c>
      <c r="I176" s="48">
        <v>0</v>
      </c>
      <c r="J176" s="48">
        <v>0</v>
      </c>
      <c r="K176" s="48">
        <v>0</v>
      </c>
      <c r="L176" s="48">
        <v>0</v>
      </c>
      <c r="M176" s="48">
        <v>0</v>
      </c>
      <c r="N176" s="48">
        <v>0</v>
      </c>
    </row>
    <row r="177" spans="1:14" ht="12.75">
      <c r="A177" s="54" t="s">
        <v>149</v>
      </c>
      <c r="B177" s="49">
        <v>1</v>
      </c>
      <c r="C177" s="48">
        <v>3.172602801776905</v>
      </c>
      <c r="D177" s="48">
        <v>3.66692212844997</v>
      </c>
      <c r="E177" s="48">
        <v>5.795102747637629</v>
      </c>
      <c r="F177" s="48">
        <v>6.119227928885798</v>
      </c>
      <c r="G177" s="48">
        <v>7.125605763173054</v>
      </c>
      <c r="H177" s="48">
        <v>6.748465676030388</v>
      </c>
      <c r="I177" s="48">
        <v>7.926510252400584</v>
      </c>
      <c r="J177" s="48">
        <v>7.724514604360924</v>
      </c>
      <c r="K177" s="48">
        <v>6.929726695868331</v>
      </c>
      <c r="L177" s="48">
        <v>5.602713972159206</v>
      </c>
      <c r="M177" s="48">
        <v>2.8379868899246805</v>
      </c>
      <c r="N177" s="48">
        <v>2.309577284953169</v>
      </c>
    </row>
    <row r="178" spans="1:14" ht="12.75">
      <c r="A178" s="54" t="s">
        <v>103</v>
      </c>
      <c r="B178" s="49">
        <v>2</v>
      </c>
      <c r="C178" s="48">
        <v>1.2881531857817072</v>
      </c>
      <c r="D178" s="48">
        <v>1.5481385931352174</v>
      </c>
      <c r="E178" s="48">
        <v>2.6875838829623784</v>
      </c>
      <c r="F178" s="48">
        <v>3.220015962412235</v>
      </c>
      <c r="G178" s="48">
        <v>4.138818847821736</v>
      </c>
      <c r="H178" s="48">
        <v>4.062836187290775</v>
      </c>
      <c r="I178" s="48">
        <v>4.643020107994053</v>
      </c>
      <c r="J178" s="48">
        <v>4.180609047919981</v>
      </c>
      <c r="K178" s="48">
        <v>3.481175968494832</v>
      </c>
      <c r="L178" s="48">
        <v>2.6283993149674765</v>
      </c>
      <c r="M178" s="48">
        <v>1.2197926030557324</v>
      </c>
      <c r="N178" s="48">
        <v>0.9424995525432445</v>
      </c>
    </row>
    <row r="179" spans="1:14" ht="12.75">
      <c r="A179" s="41">
        <f>VLOOKUP(A177,'Load &amp; Coincident Factors'!B$2:D$151,2,0)</f>
        <v>16.743</v>
      </c>
      <c r="B179" s="49">
        <v>3</v>
      </c>
      <c r="C179" s="48">
        <v>0</v>
      </c>
      <c r="D179" s="48">
        <v>0</v>
      </c>
      <c r="E179" s="48">
        <v>0</v>
      </c>
      <c r="F179" s="48">
        <v>0</v>
      </c>
      <c r="G179" s="48">
        <v>0</v>
      </c>
      <c r="H179" s="48">
        <v>0</v>
      </c>
      <c r="I179" s="48">
        <v>0</v>
      </c>
      <c r="J179" s="48">
        <v>0</v>
      </c>
      <c r="K179" s="48">
        <v>0</v>
      </c>
      <c r="L179" s="48">
        <v>0</v>
      </c>
      <c r="M179" s="48">
        <v>0</v>
      </c>
      <c r="N179" s="48">
        <v>0</v>
      </c>
    </row>
    <row r="180" spans="1:14" ht="12.75">
      <c r="A180" s="41">
        <f>VLOOKUP(A177,'Load &amp; Coincident Factors'!B$2:D$151,3,0)</f>
        <v>0.009</v>
      </c>
      <c r="B180" s="49">
        <v>4</v>
      </c>
      <c r="C180" s="48">
        <v>0</v>
      </c>
      <c r="D180" s="48">
        <v>0</v>
      </c>
      <c r="E180" s="48">
        <v>0</v>
      </c>
      <c r="F180" s="48">
        <v>0</v>
      </c>
      <c r="G180" s="48">
        <v>0</v>
      </c>
      <c r="H180" s="48">
        <v>0</v>
      </c>
      <c r="I180" s="48">
        <v>0</v>
      </c>
      <c r="J180" s="48">
        <v>0</v>
      </c>
      <c r="K180" s="48">
        <v>0</v>
      </c>
      <c r="L180" s="48">
        <v>0</v>
      </c>
      <c r="M180" s="48">
        <v>0</v>
      </c>
      <c r="N180" s="48">
        <v>0</v>
      </c>
    </row>
    <row r="181" spans="1:14" ht="12.75">
      <c r="A181" s="54" t="s">
        <v>112</v>
      </c>
      <c r="B181" s="49">
        <v>1</v>
      </c>
      <c r="C181" s="48">
        <v>3.442760710522471</v>
      </c>
      <c r="D181" s="48">
        <v>4.154986723217253</v>
      </c>
      <c r="E181" s="48">
        <v>6.060545591697311</v>
      </c>
      <c r="F181" s="48">
        <v>6.180342169709171</v>
      </c>
      <c r="G181" s="48">
        <v>6.60132702615875</v>
      </c>
      <c r="H181" s="48">
        <v>6.384369532691385</v>
      </c>
      <c r="I181" s="48">
        <v>7.352239176525753</v>
      </c>
      <c r="J181" s="48">
        <v>7.387329471751667</v>
      </c>
      <c r="K181" s="48">
        <v>6.693080872157614</v>
      </c>
      <c r="L181" s="48">
        <v>5.799542451921489</v>
      </c>
      <c r="M181" s="48">
        <v>3.2119994041012503</v>
      </c>
      <c r="N181" s="48">
        <v>2.890671025824569</v>
      </c>
    </row>
    <row r="182" spans="1:14" ht="12.75">
      <c r="A182" s="54" t="s">
        <v>103</v>
      </c>
      <c r="B182" s="49">
        <v>2</v>
      </c>
      <c r="C182" s="48">
        <v>1.3978438065615328</v>
      </c>
      <c r="D182" s="48">
        <v>1.754194682856851</v>
      </c>
      <c r="E182" s="48">
        <v>2.8106878106422313</v>
      </c>
      <c r="F182" s="48">
        <v>3.252175057198201</v>
      </c>
      <c r="G182" s="48">
        <v>3.8342981108646708</v>
      </c>
      <c r="H182" s="48">
        <v>3.843636289443647</v>
      </c>
      <c r="I182" s="48">
        <v>4.306635990920754</v>
      </c>
      <c r="J182" s="48">
        <v>3.9981200128918726</v>
      </c>
      <c r="K182" s="48">
        <v>3.3622959908706673</v>
      </c>
      <c r="L182" s="48">
        <v>2.7207373932531143</v>
      </c>
      <c r="M182" s="48">
        <v>1.3805465867554125</v>
      </c>
      <c r="N182" s="48">
        <v>1.1796341114623585</v>
      </c>
    </row>
    <row r="183" spans="1:14" ht="12.75">
      <c r="A183" s="41">
        <f>VLOOKUP(A181,'Load &amp; Coincident Factors'!B$2:D$151,2,0)</f>
        <v>19.533</v>
      </c>
      <c r="B183" s="49">
        <v>3</v>
      </c>
      <c r="C183" s="48">
        <v>0</v>
      </c>
      <c r="D183" s="48">
        <v>0</v>
      </c>
      <c r="E183" s="48">
        <v>0</v>
      </c>
      <c r="F183" s="48">
        <v>0</v>
      </c>
      <c r="G183" s="48">
        <v>0</v>
      </c>
      <c r="H183" s="48">
        <v>0</v>
      </c>
      <c r="I183" s="48">
        <v>0</v>
      </c>
      <c r="J183" s="48">
        <v>0</v>
      </c>
      <c r="K183" s="48">
        <v>0</v>
      </c>
      <c r="L183" s="48">
        <v>0</v>
      </c>
      <c r="M183" s="48">
        <v>0</v>
      </c>
      <c r="N183" s="48">
        <v>0</v>
      </c>
    </row>
    <row r="184" spans="1:14" ht="12.75">
      <c r="A184" s="41">
        <f>VLOOKUP(A181,'Load &amp; Coincident Factors'!B$2:D$151,3,0)</f>
        <v>0.009</v>
      </c>
      <c r="B184" s="49">
        <v>4</v>
      </c>
      <c r="C184" s="48">
        <v>0</v>
      </c>
      <c r="D184" s="48">
        <v>0</v>
      </c>
      <c r="E184" s="48">
        <v>0</v>
      </c>
      <c r="F184" s="48">
        <v>0</v>
      </c>
      <c r="G184" s="48">
        <v>0</v>
      </c>
      <c r="H184" s="48">
        <v>0</v>
      </c>
      <c r="I184" s="48">
        <v>0</v>
      </c>
      <c r="J184" s="48">
        <v>0</v>
      </c>
      <c r="K184" s="48">
        <v>0</v>
      </c>
      <c r="L184" s="48">
        <v>0</v>
      </c>
      <c r="M184" s="48">
        <v>0</v>
      </c>
      <c r="N184" s="48">
        <v>0</v>
      </c>
    </row>
    <row r="185" spans="1:14" ht="12.75">
      <c r="A185" s="54" t="s">
        <v>113</v>
      </c>
      <c r="B185" s="49">
        <v>1</v>
      </c>
      <c r="C185" s="48">
        <v>3.7620657347707107</v>
      </c>
      <c r="D185" s="48">
        <v>4.518687221150051</v>
      </c>
      <c r="E185" s="48">
        <v>5.855948975303982</v>
      </c>
      <c r="F185" s="48">
        <v>6.101216910154487</v>
      </c>
      <c r="G185" s="48">
        <v>6.350490808927503</v>
      </c>
      <c r="H185" s="48">
        <v>6.213402831265416</v>
      </c>
      <c r="I185" s="48">
        <v>6.764382851344089</v>
      </c>
      <c r="J185" s="48">
        <v>7.037198776786624</v>
      </c>
      <c r="K185" s="48">
        <v>6.66191990951657</v>
      </c>
      <c r="L185" s="48">
        <v>6.098264615614418</v>
      </c>
      <c r="M185" s="48">
        <v>4.03520609436364</v>
      </c>
      <c r="N185" s="48">
        <v>2.910000576660862</v>
      </c>
    </row>
    <row r="186" spans="1:14" ht="12.75">
      <c r="A186" s="54" t="s">
        <v>103</v>
      </c>
      <c r="B186" s="49">
        <v>2</v>
      </c>
      <c r="C186" s="48">
        <v>1.527489340503288</v>
      </c>
      <c r="D186" s="48">
        <v>1.9077454694480758</v>
      </c>
      <c r="E186" s="48">
        <v>2.715802423329383</v>
      </c>
      <c r="F186" s="48">
        <v>3.2105383341087763</v>
      </c>
      <c r="G186" s="48">
        <v>3.688603036214527</v>
      </c>
      <c r="H186" s="48">
        <v>3.7407077520959175</v>
      </c>
      <c r="I186" s="48">
        <v>3.9622941997014287</v>
      </c>
      <c r="J186" s="48">
        <v>3.808624669003339</v>
      </c>
      <c r="K186" s="48">
        <v>3.3466421564465985</v>
      </c>
      <c r="L186" s="48">
        <v>2.8608768210942803</v>
      </c>
      <c r="M186" s="48">
        <v>1.7343683169166482</v>
      </c>
      <c r="N186" s="48">
        <v>1.1875221752793863</v>
      </c>
    </row>
    <row r="187" spans="1:14" ht="12.75">
      <c r="A187" s="41">
        <f>VLOOKUP(A185,'Load &amp; Coincident Factors'!B$2:D$151,2,0)</f>
        <v>21.563</v>
      </c>
      <c r="B187" s="49">
        <v>3</v>
      </c>
      <c r="C187" s="48">
        <v>0</v>
      </c>
      <c r="D187" s="48">
        <v>0</v>
      </c>
      <c r="E187" s="48">
        <v>0</v>
      </c>
      <c r="F187" s="48">
        <v>0</v>
      </c>
      <c r="G187" s="48">
        <v>0</v>
      </c>
      <c r="H187" s="48">
        <v>0</v>
      </c>
      <c r="I187" s="48">
        <v>0</v>
      </c>
      <c r="J187" s="48">
        <v>0</v>
      </c>
      <c r="K187" s="48">
        <v>0</v>
      </c>
      <c r="L187" s="48">
        <v>0</v>
      </c>
      <c r="M187" s="48">
        <v>0</v>
      </c>
      <c r="N187" s="48">
        <v>0</v>
      </c>
    </row>
    <row r="188" spans="1:14" ht="12.75">
      <c r="A188" s="41">
        <f>VLOOKUP(A185,'Load &amp; Coincident Factors'!B$2:D$151,3,0)</f>
        <v>0.009</v>
      </c>
      <c r="B188" s="49">
        <v>4</v>
      </c>
      <c r="C188" s="48">
        <v>0</v>
      </c>
      <c r="D188" s="48">
        <v>0</v>
      </c>
      <c r="E188" s="48">
        <v>0</v>
      </c>
      <c r="F188" s="48">
        <v>0</v>
      </c>
      <c r="G188" s="48">
        <v>0</v>
      </c>
      <c r="H188" s="48">
        <v>0</v>
      </c>
      <c r="I188" s="48">
        <v>0</v>
      </c>
      <c r="J188" s="48">
        <v>0</v>
      </c>
      <c r="K188" s="48">
        <v>0</v>
      </c>
      <c r="L188" s="48">
        <v>0</v>
      </c>
      <c r="M188" s="48">
        <v>0</v>
      </c>
      <c r="N188" s="48">
        <v>0</v>
      </c>
    </row>
    <row r="189" spans="1:14" ht="12.75">
      <c r="A189" s="54" t="s">
        <v>114</v>
      </c>
      <c r="B189" s="49">
        <v>1</v>
      </c>
      <c r="C189" s="48">
        <v>4.373200328429356</v>
      </c>
      <c r="D189" s="48">
        <v>4.6088276355473</v>
      </c>
      <c r="E189" s="48">
        <v>5.860251351792646</v>
      </c>
      <c r="F189" s="48">
        <v>6.01772141960104</v>
      </c>
      <c r="G189" s="48">
        <v>6.005410518394435</v>
      </c>
      <c r="H189" s="48">
        <v>5.955563534126556</v>
      </c>
      <c r="I189" s="48">
        <v>6.32215649247007</v>
      </c>
      <c r="J189" s="48">
        <v>6.6715875221670755</v>
      </c>
      <c r="K189" s="48">
        <v>6.63339914781486</v>
      </c>
      <c r="L189" s="48">
        <v>5.915720744540968</v>
      </c>
      <c r="M189" s="48">
        <v>4.169419464168417</v>
      </c>
      <c r="N189" s="48">
        <v>3.9583266089770417</v>
      </c>
    </row>
    <row r="190" spans="1:14" ht="12.75">
      <c r="A190" s="54" t="s">
        <v>103</v>
      </c>
      <c r="B190" s="49">
        <v>2</v>
      </c>
      <c r="C190" s="48">
        <v>1.7756247116634853</v>
      </c>
      <c r="D190" s="48">
        <v>1.9458018691863956</v>
      </c>
      <c r="E190" s="48">
        <v>2.717797728367603</v>
      </c>
      <c r="F190" s="48">
        <v>3.1666019396001803</v>
      </c>
      <c r="G190" s="48">
        <v>3.4881674721462064</v>
      </c>
      <c r="H190" s="48">
        <v>3.5854785670913665</v>
      </c>
      <c r="I190" s="48">
        <v>3.7032563872018844</v>
      </c>
      <c r="J190" s="48">
        <v>3.6107510423264024</v>
      </c>
      <c r="K190" s="48">
        <v>3.332314637541942</v>
      </c>
      <c r="L190" s="48">
        <v>2.775240076462097</v>
      </c>
      <c r="M190" s="48">
        <v>1.7920544451719467</v>
      </c>
      <c r="N190" s="48">
        <v>1.6153263552107235</v>
      </c>
    </row>
    <row r="191" spans="1:14" ht="12.75">
      <c r="A191" s="41">
        <f>VLOOKUP(A189,'Load &amp; Coincident Factors'!B$2:D$151,2,0)</f>
        <v>22.451</v>
      </c>
      <c r="B191" s="49">
        <v>3</v>
      </c>
      <c r="C191" s="48">
        <v>0</v>
      </c>
      <c r="D191" s="48">
        <v>0</v>
      </c>
      <c r="E191" s="48">
        <v>0</v>
      </c>
      <c r="F191" s="48">
        <v>0</v>
      </c>
      <c r="G191" s="48">
        <v>0</v>
      </c>
      <c r="H191" s="48">
        <v>0</v>
      </c>
      <c r="I191" s="48">
        <v>0</v>
      </c>
      <c r="J191" s="48">
        <v>0</v>
      </c>
      <c r="K191" s="48">
        <v>0</v>
      </c>
      <c r="L191" s="48">
        <v>0</v>
      </c>
      <c r="M191" s="48">
        <v>0</v>
      </c>
      <c r="N191" s="48">
        <v>0</v>
      </c>
    </row>
    <row r="192" spans="1:14" ht="12.75">
      <c r="A192" s="41">
        <f>VLOOKUP(A189,'Load &amp; Coincident Factors'!B$2:D$151,3,0)</f>
        <v>0.009</v>
      </c>
      <c r="B192" s="49">
        <v>4</v>
      </c>
      <c r="C192" s="48">
        <v>0</v>
      </c>
      <c r="D192" s="48">
        <v>0</v>
      </c>
      <c r="E192" s="48">
        <v>0</v>
      </c>
      <c r="F192" s="48">
        <v>0</v>
      </c>
      <c r="G192" s="48">
        <v>0</v>
      </c>
      <c r="H192" s="48">
        <v>0</v>
      </c>
      <c r="I192" s="48">
        <v>0</v>
      </c>
      <c r="J192" s="48">
        <v>0</v>
      </c>
      <c r="K192" s="48">
        <v>0</v>
      </c>
      <c r="L192" s="48">
        <v>0</v>
      </c>
      <c r="M192" s="48">
        <v>0</v>
      </c>
      <c r="N192" s="48">
        <v>0</v>
      </c>
    </row>
    <row r="193" spans="1:14" ht="12.75">
      <c r="A193" s="54" t="s">
        <v>150</v>
      </c>
      <c r="B193" s="49">
        <v>1</v>
      </c>
      <c r="C193" s="48">
        <v>2.392072333793435</v>
      </c>
      <c r="D193" s="48">
        <v>3.670170987718746</v>
      </c>
      <c r="E193" s="48">
        <v>5.875029901757068</v>
      </c>
      <c r="F193" s="48">
        <v>6.460070838565677</v>
      </c>
      <c r="G193" s="48">
        <v>7.654098511424469</v>
      </c>
      <c r="H193" s="48">
        <v>7.503946644508691</v>
      </c>
      <c r="I193" s="48">
        <v>8.250502928516426</v>
      </c>
      <c r="J193" s="48">
        <v>7.537147746135153</v>
      </c>
      <c r="K193" s="48">
        <v>7.138420381667997</v>
      </c>
      <c r="L193" s="48">
        <v>4.6422438463777125</v>
      </c>
      <c r="M193" s="48">
        <v>2.677202634863738</v>
      </c>
      <c r="N193" s="48">
        <v>1.963200072552975</v>
      </c>
    </row>
    <row r="194" spans="1:14" ht="12.75">
      <c r="A194" s="54" t="s">
        <v>103</v>
      </c>
      <c r="B194" s="49">
        <v>2</v>
      </c>
      <c r="C194" s="48">
        <v>0.9712390078173344</v>
      </c>
      <c r="D194" s="48">
        <v>1.5495102296852918</v>
      </c>
      <c r="E194" s="48">
        <v>2.724651548640959</v>
      </c>
      <c r="F194" s="48">
        <v>3.3993718587114077</v>
      </c>
      <c r="G194" s="48">
        <v>4.445787240418583</v>
      </c>
      <c r="H194" s="48">
        <v>4.517664820182129</v>
      </c>
      <c r="I194" s="48">
        <v>4.832801545492737</v>
      </c>
      <c r="J194" s="48">
        <v>4.0792036363311714</v>
      </c>
      <c r="K194" s="48">
        <v>3.5860140776536777</v>
      </c>
      <c r="L194" s="48">
        <v>2.1778142889969474</v>
      </c>
      <c r="M194" s="48">
        <v>1.1506860664091279</v>
      </c>
      <c r="N194" s="48">
        <v>0.8011488517785464</v>
      </c>
    </row>
    <row r="195" spans="1:14" ht="12.75">
      <c r="A195" s="41">
        <f>VLOOKUP(A193,'Load &amp; Coincident Factors'!B$2:D$151,2,0)</f>
        <v>0.315</v>
      </c>
      <c r="B195" s="49">
        <v>3</v>
      </c>
      <c r="C195" s="48">
        <v>0</v>
      </c>
      <c r="D195" s="48">
        <v>0</v>
      </c>
      <c r="E195" s="48">
        <v>0</v>
      </c>
      <c r="F195" s="48">
        <v>0</v>
      </c>
      <c r="G195" s="48">
        <v>0</v>
      </c>
      <c r="H195" s="48">
        <v>0</v>
      </c>
      <c r="I195" s="48">
        <v>0</v>
      </c>
      <c r="J195" s="48">
        <v>0</v>
      </c>
      <c r="K195" s="48">
        <v>0</v>
      </c>
      <c r="L195" s="48">
        <v>0</v>
      </c>
      <c r="M195" s="48">
        <v>0</v>
      </c>
      <c r="N195" s="48">
        <v>0</v>
      </c>
    </row>
    <row r="196" spans="1:14" ht="12.75">
      <c r="A196" s="41">
        <f>VLOOKUP(A193,'Load &amp; Coincident Factors'!B$2:D$151,3,0)</f>
        <v>0.009</v>
      </c>
      <c r="B196" s="49">
        <v>4</v>
      </c>
      <c r="C196" s="48">
        <v>0</v>
      </c>
      <c r="D196" s="48">
        <v>0</v>
      </c>
      <c r="E196" s="48">
        <v>0</v>
      </c>
      <c r="F196" s="48">
        <v>0</v>
      </c>
      <c r="G196" s="48">
        <v>0</v>
      </c>
      <c r="H196" s="48">
        <v>0</v>
      </c>
      <c r="I196" s="48">
        <v>0</v>
      </c>
      <c r="J196" s="48">
        <v>0</v>
      </c>
      <c r="K196" s="48">
        <v>0</v>
      </c>
      <c r="L196" s="48">
        <v>0</v>
      </c>
      <c r="M196" s="48">
        <v>0</v>
      </c>
      <c r="N196" s="48">
        <v>0</v>
      </c>
    </row>
    <row r="197" spans="1:14" ht="12.75">
      <c r="A197" s="54" t="s">
        <v>151</v>
      </c>
      <c r="B197" s="49">
        <v>1</v>
      </c>
      <c r="C197" s="48">
        <v>3.172602801776905</v>
      </c>
      <c r="D197" s="48">
        <v>3.66692212844997</v>
      </c>
      <c r="E197" s="48">
        <v>5.795102747637629</v>
      </c>
      <c r="F197" s="48">
        <v>6.119227928885798</v>
      </c>
      <c r="G197" s="48">
        <v>7.125605763173054</v>
      </c>
      <c r="H197" s="48">
        <v>6.748465676030388</v>
      </c>
      <c r="I197" s="48">
        <v>7.926510252400584</v>
      </c>
      <c r="J197" s="48">
        <v>7.724514604360924</v>
      </c>
      <c r="K197" s="48">
        <v>6.929726695868331</v>
      </c>
      <c r="L197" s="48">
        <v>5.602713972159206</v>
      </c>
      <c r="M197" s="48">
        <v>2.8379868899246805</v>
      </c>
      <c r="N197" s="48">
        <v>2.309577284953169</v>
      </c>
    </row>
    <row r="198" spans="1:14" ht="12.75">
      <c r="A198" s="54" t="s">
        <v>103</v>
      </c>
      <c r="B198" s="49">
        <v>2</v>
      </c>
      <c r="C198" s="48">
        <v>1.2881531857817072</v>
      </c>
      <c r="D198" s="48">
        <v>1.5481385931352174</v>
      </c>
      <c r="E198" s="48">
        <v>2.6875838829623784</v>
      </c>
      <c r="F198" s="48">
        <v>3.220015962412235</v>
      </c>
      <c r="G198" s="48">
        <v>4.138818847821736</v>
      </c>
      <c r="H198" s="48">
        <v>4.062836187290775</v>
      </c>
      <c r="I198" s="48">
        <v>4.643020107994053</v>
      </c>
      <c r="J198" s="48">
        <v>4.180609047919981</v>
      </c>
      <c r="K198" s="48">
        <v>3.481175968494832</v>
      </c>
      <c r="L198" s="48">
        <v>2.6283993149674765</v>
      </c>
      <c r="M198" s="48">
        <v>1.2197926030557324</v>
      </c>
      <c r="N198" s="48">
        <v>0.9424995525432445</v>
      </c>
    </row>
    <row r="199" spans="1:14" ht="12.75">
      <c r="A199" s="41">
        <f>VLOOKUP(A197,'Load &amp; Coincident Factors'!B$2:D$151,2,0)</f>
        <v>0.344</v>
      </c>
      <c r="B199" s="49">
        <v>3</v>
      </c>
      <c r="C199" s="48">
        <v>0</v>
      </c>
      <c r="D199" s="48">
        <v>0</v>
      </c>
      <c r="E199" s="48">
        <v>0</v>
      </c>
      <c r="F199" s="48">
        <v>0</v>
      </c>
      <c r="G199" s="48">
        <v>0</v>
      </c>
      <c r="H199" s="48">
        <v>0</v>
      </c>
      <c r="I199" s="48">
        <v>0</v>
      </c>
      <c r="J199" s="48">
        <v>0</v>
      </c>
      <c r="K199" s="48">
        <v>0</v>
      </c>
      <c r="L199" s="48">
        <v>0</v>
      </c>
      <c r="M199" s="48">
        <v>0</v>
      </c>
      <c r="N199" s="48">
        <v>0</v>
      </c>
    </row>
    <row r="200" spans="1:14" ht="12.75">
      <c r="A200" s="41">
        <f>VLOOKUP(A197,'Load &amp; Coincident Factors'!B$2:D$151,3,0)</f>
        <v>0.009</v>
      </c>
      <c r="B200" s="49">
        <v>4</v>
      </c>
      <c r="C200" s="48">
        <v>0</v>
      </c>
      <c r="D200" s="48">
        <v>0</v>
      </c>
      <c r="E200" s="48">
        <v>0</v>
      </c>
      <c r="F200" s="48">
        <v>0</v>
      </c>
      <c r="G200" s="48">
        <v>0</v>
      </c>
      <c r="H200" s="48">
        <v>0</v>
      </c>
      <c r="I200" s="48">
        <v>0</v>
      </c>
      <c r="J200" s="48">
        <v>0</v>
      </c>
      <c r="K200" s="48">
        <v>0</v>
      </c>
      <c r="L200" s="48">
        <v>0</v>
      </c>
      <c r="M200" s="48">
        <v>0</v>
      </c>
      <c r="N200" s="48">
        <v>0</v>
      </c>
    </row>
    <row r="201" spans="1:14" ht="12.75">
      <c r="A201" s="54" t="s">
        <v>115</v>
      </c>
      <c r="B201" s="49">
        <v>1</v>
      </c>
      <c r="C201" s="48">
        <v>3.442760710522471</v>
      </c>
      <c r="D201" s="48">
        <v>4.154986723217253</v>
      </c>
      <c r="E201" s="48">
        <v>6.060545591697311</v>
      </c>
      <c r="F201" s="48">
        <v>6.180342169709171</v>
      </c>
      <c r="G201" s="48">
        <v>6.60132702615875</v>
      </c>
      <c r="H201" s="48">
        <v>6.384369532691385</v>
      </c>
      <c r="I201" s="48">
        <v>7.352239176525753</v>
      </c>
      <c r="J201" s="48">
        <v>7.387329471751667</v>
      </c>
      <c r="K201" s="48">
        <v>6.693080872157614</v>
      </c>
      <c r="L201" s="48">
        <v>5.799542451921489</v>
      </c>
      <c r="M201" s="48">
        <v>3.2119994041012503</v>
      </c>
      <c r="N201" s="48">
        <v>2.890671025824569</v>
      </c>
    </row>
    <row r="202" spans="1:14" ht="12.75">
      <c r="A202" s="54" t="s">
        <v>103</v>
      </c>
      <c r="B202" s="49">
        <v>2</v>
      </c>
      <c r="C202" s="48">
        <v>1.3978438065615328</v>
      </c>
      <c r="D202" s="48">
        <v>1.754194682856851</v>
      </c>
      <c r="E202" s="48">
        <v>2.8106878106422313</v>
      </c>
      <c r="F202" s="48">
        <v>3.252175057198201</v>
      </c>
      <c r="G202" s="48">
        <v>3.8342981108646708</v>
      </c>
      <c r="H202" s="48">
        <v>3.843636289443647</v>
      </c>
      <c r="I202" s="48">
        <v>4.306635990920754</v>
      </c>
      <c r="J202" s="48">
        <v>3.9981200128918726</v>
      </c>
      <c r="K202" s="48">
        <v>3.3622959908706673</v>
      </c>
      <c r="L202" s="48">
        <v>2.7207373932531143</v>
      </c>
      <c r="M202" s="48">
        <v>1.3805465867554125</v>
      </c>
      <c r="N202" s="48">
        <v>1.1796341114623585</v>
      </c>
    </row>
    <row r="203" spans="1:14" ht="12.75">
      <c r="A203" s="41">
        <f>VLOOKUP(A201,'Load &amp; Coincident Factors'!B$2:D$151,2,0)</f>
        <v>0.401</v>
      </c>
      <c r="B203" s="49">
        <v>3</v>
      </c>
      <c r="C203" s="48">
        <v>0</v>
      </c>
      <c r="D203" s="48">
        <v>0</v>
      </c>
      <c r="E203" s="48">
        <v>0</v>
      </c>
      <c r="F203" s="48">
        <v>0</v>
      </c>
      <c r="G203" s="48">
        <v>0</v>
      </c>
      <c r="H203" s="48">
        <v>0</v>
      </c>
      <c r="I203" s="48">
        <v>0</v>
      </c>
      <c r="J203" s="48">
        <v>0</v>
      </c>
      <c r="K203" s="48">
        <v>0</v>
      </c>
      <c r="L203" s="48">
        <v>0</v>
      </c>
      <c r="M203" s="48">
        <v>0</v>
      </c>
      <c r="N203" s="48">
        <v>0</v>
      </c>
    </row>
    <row r="204" spans="1:14" ht="12.75">
      <c r="A204" s="41">
        <f>VLOOKUP(A201,'Load &amp; Coincident Factors'!B$2:D$151,3,0)</f>
        <v>0.009</v>
      </c>
      <c r="B204" s="49">
        <v>4</v>
      </c>
      <c r="C204" s="48">
        <v>0</v>
      </c>
      <c r="D204" s="48">
        <v>0</v>
      </c>
      <c r="E204" s="48">
        <v>0</v>
      </c>
      <c r="F204" s="48">
        <v>0</v>
      </c>
      <c r="G204" s="48">
        <v>0</v>
      </c>
      <c r="H204" s="48">
        <v>0</v>
      </c>
      <c r="I204" s="48">
        <v>0</v>
      </c>
      <c r="J204" s="48">
        <v>0</v>
      </c>
      <c r="K204" s="48">
        <v>0</v>
      </c>
      <c r="L204" s="48">
        <v>0</v>
      </c>
      <c r="M204" s="48">
        <v>0</v>
      </c>
      <c r="N204" s="48">
        <v>0</v>
      </c>
    </row>
    <row r="205" spans="1:14" ht="12.75">
      <c r="A205" s="54" t="s">
        <v>116</v>
      </c>
      <c r="B205" s="49">
        <v>1</v>
      </c>
      <c r="C205" s="48">
        <v>3.7620657347707107</v>
      </c>
      <c r="D205" s="48">
        <v>4.518687221150051</v>
      </c>
      <c r="E205" s="48">
        <v>5.855948975303982</v>
      </c>
      <c r="F205" s="48">
        <v>6.101216910154487</v>
      </c>
      <c r="G205" s="48">
        <v>6.350490808927503</v>
      </c>
      <c r="H205" s="48">
        <v>6.213402831265416</v>
      </c>
      <c r="I205" s="48">
        <v>6.764382851344089</v>
      </c>
      <c r="J205" s="48">
        <v>7.037198776786624</v>
      </c>
      <c r="K205" s="48">
        <v>6.66191990951657</v>
      </c>
      <c r="L205" s="48">
        <v>6.098264615614418</v>
      </c>
      <c r="M205" s="48">
        <v>4.03520609436364</v>
      </c>
      <c r="N205" s="48">
        <v>2.910000576660862</v>
      </c>
    </row>
    <row r="206" spans="1:14" ht="12.75">
      <c r="A206" s="54" t="s">
        <v>103</v>
      </c>
      <c r="B206" s="49">
        <v>2</v>
      </c>
      <c r="C206" s="48">
        <v>1.527489340503288</v>
      </c>
      <c r="D206" s="48">
        <v>1.9077454694480758</v>
      </c>
      <c r="E206" s="48">
        <v>2.715802423329383</v>
      </c>
      <c r="F206" s="48">
        <v>3.2105383341087763</v>
      </c>
      <c r="G206" s="48">
        <v>3.688603036214527</v>
      </c>
      <c r="H206" s="48">
        <v>3.7407077520959175</v>
      </c>
      <c r="I206" s="48">
        <v>3.9622941997014287</v>
      </c>
      <c r="J206" s="48">
        <v>3.808624669003339</v>
      </c>
      <c r="K206" s="48">
        <v>3.3466421564465985</v>
      </c>
      <c r="L206" s="48">
        <v>2.8608768210942803</v>
      </c>
      <c r="M206" s="48">
        <v>1.7343683169166482</v>
      </c>
      <c r="N206" s="48">
        <v>1.1875221752793863</v>
      </c>
    </row>
    <row r="207" spans="1:14" ht="12.75">
      <c r="A207" s="41">
        <f>VLOOKUP(A205,'Load &amp; Coincident Factors'!B$2:D$151,2,0)</f>
        <v>0.443</v>
      </c>
      <c r="B207" s="49">
        <v>3</v>
      </c>
      <c r="C207" s="48">
        <v>0</v>
      </c>
      <c r="D207" s="48">
        <v>0</v>
      </c>
      <c r="E207" s="48">
        <v>0</v>
      </c>
      <c r="F207" s="48">
        <v>0</v>
      </c>
      <c r="G207" s="48">
        <v>0</v>
      </c>
      <c r="H207" s="48">
        <v>0</v>
      </c>
      <c r="I207" s="48">
        <v>0</v>
      </c>
      <c r="J207" s="48">
        <v>0</v>
      </c>
      <c r="K207" s="48">
        <v>0</v>
      </c>
      <c r="L207" s="48">
        <v>0</v>
      </c>
      <c r="M207" s="48">
        <v>0</v>
      </c>
      <c r="N207" s="48">
        <v>0</v>
      </c>
    </row>
    <row r="208" spans="1:14" ht="12.75">
      <c r="A208" s="41">
        <f>VLOOKUP(A205,'Load &amp; Coincident Factors'!B$2:D$151,3,0)</f>
        <v>0.009</v>
      </c>
      <c r="B208" s="49">
        <v>4</v>
      </c>
      <c r="C208" s="48">
        <v>0</v>
      </c>
      <c r="D208" s="48">
        <v>0</v>
      </c>
      <c r="E208" s="48">
        <v>0</v>
      </c>
      <c r="F208" s="48">
        <v>0</v>
      </c>
      <c r="G208" s="48">
        <v>0</v>
      </c>
      <c r="H208" s="48">
        <v>0</v>
      </c>
      <c r="I208" s="48">
        <v>0</v>
      </c>
      <c r="J208" s="48">
        <v>0</v>
      </c>
      <c r="K208" s="48">
        <v>0</v>
      </c>
      <c r="L208" s="48">
        <v>0</v>
      </c>
      <c r="M208" s="48">
        <v>0</v>
      </c>
      <c r="N208" s="48">
        <v>0</v>
      </c>
    </row>
    <row r="209" spans="1:14" ht="12.75">
      <c r="A209" s="54" t="s">
        <v>117</v>
      </c>
      <c r="B209" s="49">
        <v>1</v>
      </c>
      <c r="C209" s="48">
        <v>4.373200328429356</v>
      </c>
      <c r="D209" s="48">
        <v>4.6088276355473</v>
      </c>
      <c r="E209" s="48">
        <v>5.860251351792646</v>
      </c>
      <c r="F209" s="48">
        <v>6.01772141960104</v>
      </c>
      <c r="G209" s="48">
        <v>6.005410518394435</v>
      </c>
      <c r="H209" s="48">
        <v>5.955563534126556</v>
      </c>
      <c r="I209" s="48">
        <v>6.32215649247007</v>
      </c>
      <c r="J209" s="48">
        <v>6.6715875221670755</v>
      </c>
      <c r="K209" s="48">
        <v>6.63339914781486</v>
      </c>
      <c r="L209" s="48">
        <v>5.915720744540968</v>
      </c>
      <c r="M209" s="48">
        <v>4.169419464168417</v>
      </c>
      <c r="N209" s="48">
        <v>3.9583266089770417</v>
      </c>
    </row>
    <row r="210" spans="1:14" ht="12.75">
      <c r="A210" s="54" t="s">
        <v>103</v>
      </c>
      <c r="B210" s="49">
        <v>2</v>
      </c>
      <c r="C210" s="48">
        <v>1.7756247116634853</v>
      </c>
      <c r="D210" s="48">
        <v>1.9458018691863956</v>
      </c>
      <c r="E210" s="48">
        <v>2.717797728367603</v>
      </c>
      <c r="F210" s="48">
        <v>3.1666019396001803</v>
      </c>
      <c r="G210" s="48">
        <v>3.4881674721462064</v>
      </c>
      <c r="H210" s="48">
        <v>3.5854785670913665</v>
      </c>
      <c r="I210" s="48">
        <v>3.7032563872018844</v>
      </c>
      <c r="J210" s="48">
        <v>3.6107510423264024</v>
      </c>
      <c r="K210" s="48">
        <v>3.332314637541942</v>
      </c>
      <c r="L210" s="48">
        <v>2.775240076462097</v>
      </c>
      <c r="M210" s="48">
        <v>1.7920544451719467</v>
      </c>
      <c r="N210" s="48">
        <v>1.6153263552107235</v>
      </c>
    </row>
    <row r="211" spans="1:14" ht="12.75">
      <c r="A211" s="41">
        <f>VLOOKUP(A209,'Load &amp; Coincident Factors'!B$2:D$151,2,0)</f>
        <v>0.461</v>
      </c>
      <c r="B211" s="49">
        <v>3</v>
      </c>
      <c r="C211" s="48">
        <v>0</v>
      </c>
      <c r="D211" s="48">
        <v>0</v>
      </c>
      <c r="E211" s="48">
        <v>0</v>
      </c>
      <c r="F211" s="48">
        <v>0</v>
      </c>
      <c r="G211" s="48">
        <v>0</v>
      </c>
      <c r="H211" s="48">
        <v>0</v>
      </c>
      <c r="I211" s="48">
        <v>0</v>
      </c>
      <c r="J211" s="48">
        <v>0</v>
      </c>
      <c r="K211" s="48">
        <v>0</v>
      </c>
      <c r="L211" s="48">
        <v>0</v>
      </c>
      <c r="M211" s="48">
        <v>0</v>
      </c>
      <c r="N211" s="48">
        <v>0</v>
      </c>
    </row>
    <row r="212" spans="1:14" ht="12.75">
      <c r="A212" s="41">
        <f>VLOOKUP(A209,'Load &amp; Coincident Factors'!B$2:D$151,3,0)</f>
        <v>0.009</v>
      </c>
      <c r="B212" s="49">
        <v>4</v>
      </c>
      <c r="C212" s="48">
        <v>0</v>
      </c>
      <c r="D212" s="48">
        <v>0</v>
      </c>
      <c r="E212" s="48">
        <v>0</v>
      </c>
      <c r="F212" s="48">
        <v>0</v>
      </c>
      <c r="G212" s="48">
        <v>0</v>
      </c>
      <c r="H212" s="48">
        <v>0</v>
      </c>
      <c r="I212" s="48">
        <v>0</v>
      </c>
      <c r="J212" s="48">
        <v>0</v>
      </c>
      <c r="K212" s="48">
        <v>0</v>
      </c>
      <c r="L212" s="48">
        <v>0</v>
      </c>
      <c r="M212" s="48">
        <v>0</v>
      </c>
      <c r="N212" s="48">
        <v>0</v>
      </c>
    </row>
    <row r="213" spans="1:14" ht="12.75">
      <c r="A213" s="53" t="s">
        <v>134</v>
      </c>
      <c r="B213" s="49">
        <v>1</v>
      </c>
      <c r="C213" s="48">
        <v>2.9004437866784043</v>
      </c>
      <c r="D213" s="48">
        <v>3.9375899337169957</v>
      </c>
      <c r="E213" s="48">
        <v>6.514339765020067</v>
      </c>
      <c r="F213" s="48">
        <v>6.785314301315457</v>
      </c>
      <c r="G213" s="48">
        <v>8.515120390887459</v>
      </c>
      <c r="H213" s="48">
        <v>8.725534890600297</v>
      </c>
      <c r="I213" s="48">
        <v>9.334178763566282</v>
      </c>
      <c r="J213" s="48">
        <v>9.10373143474112</v>
      </c>
      <c r="K213" s="48">
        <v>7.615556247765645</v>
      </c>
      <c r="L213" s="48">
        <v>4.690914452087164</v>
      </c>
      <c r="M213" s="48">
        <v>2.7329562202731137</v>
      </c>
      <c r="N213" s="48">
        <v>2.226482700600753</v>
      </c>
    </row>
    <row r="214" spans="1:14" ht="12.75">
      <c r="A214" s="54" t="s">
        <v>103</v>
      </c>
      <c r="B214" s="49">
        <v>2</v>
      </c>
      <c r="C214" s="48">
        <v>1.4751123034311386</v>
      </c>
      <c r="D214" s="48">
        <v>1.9722136820441432</v>
      </c>
      <c r="E214" s="48">
        <v>1.9152116505056276</v>
      </c>
      <c r="F214" s="48">
        <v>2.403873613193099</v>
      </c>
      <c r="G214" s="48">
        <v>3.5942306920004357</v>
      </c>
      <c r="H214" s="48">
        <v>3.0193866364760145</v>
      </c>
      <c r="I214" s="48">
        <v>3.8717959246655624</v>
      </c>
      <c r="J214" s="48">
        <v>1.7921892196808127</v>
      </c>
      <c r="K214" s="48">
        <v>3.216599879517513</v>
      </c>
      <c r="L214" s="48">
        <v>2.664150099650974</v>
      </c>
      <c r="M214" s="48">
        <v>1.7048597676991806</v>
      </c>
      <c r="N214" s="48">
        <v>1.6551377174932893</v>
      </c>
    </row>
    <row r="215" spans="1:14" ht="12.75">
      <c r="A215" s="41">
        <f>VLOOKUP(A213,'Load &amp; Coincident Factors'!B$2:D$151,2,0)</f>
        <v>10.43</v>
      </c>
      <c r="B215" s="49">
        <v>3</v>
      </c>
      <c r="C215" s="48">
        <v>0</v>
      </c>
      <c r="D215" s="48">
        <v>0</v>
      </c>
      <c r="E215" s="48">
        <v>-0.06800238066755641</v>
      </c>
      <c r="F215" s="48">
        <v>-0.04052658350905516</v>
      </c>
      <c r="G215" s="48">
        <v>-0.02693514740924846</v>
      </c>
      <c r="H215" s="48">
        <v>-0.0724641612680859</v>
      </c>
      <c r="I215" s="48">
        <v>-0.3335908520968109</v>
      </c>
      <c r="J215" s="48">
        <v>-0.3688919243438557</v>
      </c>
      <c r="K215" s="48">
        <v>-0.20600039913630605</v>
      </c>
      <c r="L215" s="48">
        <v>0.009771924786281189</v>
      </c>
      <c r="M215" s="48">
        <v>0</v>
      </c>
      <c r="N215" s="48">
        <v>0</v>
      </c>
    </row>
    <row r="216" spans="1:14" ht="12.75">
      <c r="A216" s="41">
        <f>VLOOKUP(A213,'Load &amp; Coincident Factors'!B$2:D$151,3,0)</f>
        <v>0.51</v>
      </c>
      <c r="B216" s="49">
        <v>4</v>
      </c>
      <c r="C216" s="48">
        <v>0</v>
      </c>
      <c r="D216" s="48">
        <v>0</v>
      </c>
      <c r="E216" s="48">
        <v>0</v>
      </c>
      <c r="F216" s="48">
        <v>-0.022534848971581232</v>
      </c>
      <c r="G216" s="48">
        <v>-0.04329046463928477</v>
      </c>
      <c r="H216" s="48">
        <v>-0.07213454904864079</v>
      </c>
      <c r="I216" s="48">
        <v>-0.06337231086225026</v>
      </c>
      <c r="J216" s="48">
        <v>-0.13924724911699085</v>
      </c>
      <c r="K216" s="48">
        <v>-0.1895524730118175</v>
      </c>
      <c r="L216" s="48">
        <v>0</v>
      </c>
      <c r="M216" s="48">
        <v>0</v>
      </c>
      <c r="N216" s="48">
        <v>0</v>
      </c>
    </row>
    <row r="217" spans="1:14" ht="12.75">
      <c r="A217" s="51" t="s">
        <v>135</v>
      </c>
      <c r="B217" s="49">
        <v>1</v>
      </c>
      <c r="C217" s="48">
        <v>2.8150936176119967</v>
      </c>
      <c r="D217" s="48">
        <v>3.9445601369528176</v>
      </c>
      <c r="E217" s="48">
        <v>6.552386145122872</v>
      </c>
      <c r="F217" s="48">
        <v>6.812976182018845</v>
      </c>
      <c r="G217" s="48">
        <v>8.55635430023921</v>
      </c>
      <c r="H217" s="48">
        <v>8.798030878731579</v>
      </c>
      <c r="I217" s="48">
        <v>9.337016319708443</v>
      </c>
      <c r="J217" s="48">
        <v>9.041534733371172</v>
      </c>
      <c r="K217" s="48">
        <v>7.615675205070084</v>
      </c>
      <c r="L217" s="48">
        <v>4.638174992879421</v>
      </c>
      <c r="M217" s="48">
        <v>2.694632968588649</v>
      </c>
      <c r="N217" s="48">
        <v>2.1672464990937135</v>
      </c>
    </row>
    <row r="218" spans="1:14" ht="12.75">
      <c r="A218" s="54" t="s">
        <v>103</v>
      </c>
      <c r="B218" s="49">
        <v>2</v>
      </c>
      <c r="C218" s="48">
        <v>1.446000611615639</v>
      </c>
      <c r="D218" s="48">
        <v>1.9697754252514366</v>
      </c>
      <c r="E218" s="48">
        <v>1.8818236296394681</v>
      </c>
      <c r="F218" s="48">
        <v>2.398454197112447</v>
      </c>
      <c r="G218" s="48">
        <v>3.6657760223056974</v>
      </c>
      <c r="H218" s="48">
        <v>3.0469888862637706</v>
      </c>
      <c r="I218" s="48">
        <v>3.8836739775485603</v>
      </c>
      <c r="J218" s="48">
        <v>1.8016614674359948</v>
      </c>
      <c r="K218" s="48">
        <v>3.246726996365416</v>
      </c>
      <c r="L218" s="48">
        <v>2.6183290438953546</v>
      </c>
      <c r="M218" s="48">
        <v>1.7088259498566787</v>
      </c>
      <c r="N218" s="48">
        <v>1.6360222125678896</v>
      </c>
    </row>
    <row r="219" spans="1:14" ht="12.75">
      <c r="A219" s="41">
        <f>VLOOKUP(A217,'Load &amp; Coincident Factors'!B$2:D$151,2,0)</f>
        <v>8.44</v>
      </c>
      <c r="B219" s="49">
        <v>3</v>
      </c>
      <c r="C219" s="48">
        <v>0</v>
      </c>
      <c r="D219" s="48">
        <v>0</v>
      </c>
      <c r="E219" s="48">
        <v>-0.07108563723795057</v>
      </c>
      <c r="F219" s="48">
        <v>-0.04043794454662938</v>
      </c>
      <c r="G219" s="48">
        <v>-0.018448399284467794</v>
      </c>
      <c r="H219" s="48">
        <v>-0.06407247202825261</v>
      </c>
      <c r="I219" s="48">
        <v>-0.3166173188037276</v>
      </c>
      <c r="J219" s="48">
        <v>-0.35278298412196857</v>
      </c>
      <c r="K219" s="48">
        <v>-0.20850305850310574</v>
      </c>
      <c r="L219" s="48">
        <v>0.009953665559427588</v>
      </c>
      <c r="M219" s="48">
        <v>0</v>
      </c>
      <c r="N219" s="48">
        <v>0</v>
      </c>
    </row>
    <row r="220" spans="1:14" ht="12.75">
      <c r="A220" s="41">
        <f>VLOOKUP(A217,'Load &amp; Coincident Factors'!B$2:D$151,3,0)</f>
        <v>0.57</v>
      </c>
      <c r="B220" s="49">
        <v>4</v>
      </c>
      <c r="C220" s="48">
        <v>0</v>
      </c>
      <c r="D220" s="48">
        <v>0</v>
      </c>
      <c r="E220" s="48">
        <v>0</v>
      </c>
      <c r="F220" s="48">
        <v>-0.021352984369324774</v>
      </c>
      <c r="G220" s="48">
        <v>-0.04248200529270598</v>
      </c>
      <c r="H220" s="48">
        <v>-0.06753256456836683</v>
      </c>
      <c r="I220" s="48">
        <v>-0.05162800549164126</v>
      </c>
      <c r="J220" s="48">
        <v>-0.13930210896217327</v>
      </c>
      <c r="K220" s="48">
        <v>-0.19269238081720155</v>
      </c>
      <c r="L220" s="48">
        <v>0</v>
      </c>
      <c r="M220" s="48">
        <v>0</v>
      </c>
      <c r="N220" s="48">
        <v>0</v>
      </c>
    </row>
    <row r="221" spans="1:14" ht="12.75">
      <c r="A221" s="53" t="s">
        <v>136</v>
      </c>
      <c r="B221" s="49">
        <v>1</v>
      </c>
      <c r="C221" s="48">
        <v>2.8150936176119967</v>
      </c>
      <c r="D221" s="48">
        <v>3.9445601369528176</v>
      </c>
      <c r="E221" s="48">
        <v>6.552386145122872</v>
      </c>
      <c r="F221" s="48">
        <v>6.812976182018845</v>
      </c>
      <c r="G221" s="48">
        <v>8.55635430023921</v>
      </c>
      <c r="H221" s="48">
        <v>8.798030878731579</v>
      </c>
      <c r="I221" s="48">
        <v>9.337016319708443</v>
      </c>
      <c r="J221" s="48">
        <v>9.041534733371172</v>
      </c>
      <c r="K221" s="48">
        <v>7.615675205070084</v>
      </c>
      <c r="L221" s="48">
        <v>4.638174992879421</v>
      </c>
      <c r="M221" s="48">
        <v>2.694632968588649</v>
      </c>
      <c r="N221" s="48">
        <v>2.1672464990937135</v>
      </c>
    </row>
    <row r="222" spans="1:14" ht="12.75">
      <c r="A222" s="54" t="s">
        <v>103</v>
      </c>
      <c r="B222" s="49">
        <v>2</v>
      </c>
      <c r="C222" s="48">
        <v>1.446000611615639</v>
      </c>
      <c r="D222" s="48">
        <v>1.9697754252514366</v>
      </c>
      <c r="E222" s="48">
        <v>1.8818236296394681</v>
      </c>
      <c r="F222" s="48">
        <v>2.398454197112447</v>
      </c>
      <c r="G222" s="48">
        <v>3.6657760223056974</v>
      </c>
      <c r="H222" s="48">
        <v>3.0469888862637706</v>
      </c>
      <c r="I222" s="48">
        <v>3.8836739775485603</v>
      </c>
      <c r="J222" s="48">
        <v>1.8016614674359948</v>
      </c>
      <c r="K222" s="48">
        <v>3.246726996365416</v>
      </c>
      <c r="L222" s="48">
        <v>2.6183290438953546</v>
      </c>
      <c r="M222" s="48">
        <v>1.7088259498566787</v>
      </c>
      <c r="N222" s="48">
        <v>1.6360222125678896</v>
      </c>
    </row>
    <row r="223" spans="1:14" ht="12.75">
      <c r="A223" s="41">
        <f>VLOOKUP(A221,'Load &amp; Coincident Factors'!B$2:D$151,2,0)</f>
        <v>5.08</v>
      </c>
      <c r="B223" s="49">
        <v>3</v>
      </c>
      <c r="C223" s="48">
        <v>0</v>
      </c>
      <c r="D223" s="48">
        <v>0</v>
      </c>
      <c r="E223" s="48">
        <v>-0.07108563723795057</v>
      </c>
      <c r="F223" s="48">
        <v>-0.04043794454662938</v>
      </c>
      <c r="G223" s="48">
        <v>-0.018448399284467794</v>
      </c>
      <c r="H223" s="48">
        <v>-0.06407247202825261</v>
      </c>
      <c r="I223" s="48">
        <v>-0.3166173188037276</v>
      </c>
      <c r="J223" s="48">
        <v>-0.35278298412196857</v>
      </c>
      <c r="K223" s="48">
        <v>-0.20850305850310574</v>
      </c>
      <c r="L223" s="48">
        <v>0.009953665559427588</v>
      </c>
      <c r="M223" s="48">
        <v>0</v>
      </c>
      <c r="N223" s="48">
        <v>0</v>
      </c>
    </row>
    <row r="224" spans="1:14" ht="12.75">
      <c r="A224" s="41">
        <f>VLOOKUP(A221,'Load &amp; Coincident Factors'!B$2:D$151,3,0)</f>
        <v>0.45</v>
      </c>
      <c r="B224" s="49">
        <v>4</v>
      </c>
      <c r="C224" s="48">
        <v>0</v>
      </c>
      <c r="D224" s="48">
        <v>0</v>
      </c>
      <c r="E224" s="48">
        <v>0</v>
      </c>
      <c r="F224" s="48">
        <v>-0.021352984369324774</v>
      </c>
      <c r="G224" s="48">
        <v>-0.04248200529270598</v>
      </c>
      <c r="H224" s="48">
        <v>-0.06753256456836683</v>
      </c>
      <c r="I224" s="48">
        <v>-0.05162800549164126</v>
      </c>
      <c r="J224" s="48">
        <v>-0.13930210896217327</v>
      </c>
      <c r="K224" s="48">
        <v>-0.19269238081720155</v>
      </c>
      <c r="L224" s="48">
        <v>0</v>
      </c>
      <c r="M224" s="48">
        <v>0</v>
      </c>
      <c r="N224" s="48">
        <v>0</v>
      </c>
    </row>
    <row r="225" spans="1:14" ht="12.75">
      <c r="A225" s="53" t="s">
        <v>137</v>
      </c>
      <c r="B225" s="49">
        <v>1</v>
      </c>
      <c r="C225" s="48">
        <v>3.665455010958597</v>
      </c>
      <c r="D225" s="48">
        <v>4.182630824391641</v>
      </c>
      <c r="E225" s="48">
        <v>6.511424227213042</v>
      </c>
      <c r="F225" s="48">
        <v>7.325046590338448</v>
      </c>
      <c r="G225" s="48">
        <v>7.7729749795126395</v>
      </c>
      <c r="H225" s="48">
        <v>8.22837431668094</v>
      </c>
      <c r="I225" s="48">
        <v>8.653398257780163</v>
      </c>
      <c r="J225" s="48">
        <v>9.583110642336381</v>
      </c>
      <c r="K225" s="48">
        <v>7.943364705780665</v>
      </c>
      <c r="L225" s="48">
        <v>6.117164434899163</v>
      </c>
      <c r="M225" s="48">
        <v>3.8850412387447726</v>
      </c>
      <c r="N225" s="48">
        <v>3.164602035551086</v>
      </c>
    </row>
    <row r="226" spans="1:14" ht="12.75">
      <c r="A226" s="54" t="s">
        <v>103</v>
      </c>
      <c r="B226" s="49">
        <v>2</v>
      </c>
      <c r="C226" s="48">
        <v>0.9965675363368464</v>
      </c>
      <c r="D226" s="48">
        <v>2.245460704822754</v>
      </c>
      <c r="E226" s="48">
        <v>2.37020415793127</v>
      </c>
      <c r="F226" s="48">
        <v>2.069949342076936</v>
      </c>
      <c r="G226" s="48">
        <v>2.2437438236349627</v>
      </c>
      <c r="H226" s="48">
        <v>2.3789569984853745</v>
      </c>
      <c r="I226" s="48">
        <v>4.201047904126219</v>
      </c>
      <c r="J226" s="48">
        <v>2.1001022138445498</v>
      </c>
      <c r="K226" s="48">
        <v>2.657756183522388</v>
      </c>
      <c r="L226" s="48">
        <v>3.5328580288477256</v>
      </c>
      <c r="M226" s="48">
        <v>1.7825174159712</v>
      </c>
      <c r="N226" s="48">
        <v>0.9297268974186356</v>
      </c>
    </row>
    <row r="227" spans="1:14" ht="12.75">
      <c r="A227" s="41">
        <f>VLOOKUP(A225,'Load &amp; Coincident Factors'!B$2:D$151,2,0)</f>
        <v>4.35</v>
      </c>
      <c r="B227" s="49">
        <v>3</v>
      </c>
      <c r="C227" s="48">
        <v>0</v>
      </c>
      <c r="D227" s="48">
        <v>0</v>
      </c>
      <c r="E227" s="48">
        <v>0</v>
      </c>
      <c r="F227" s="48">
        <v>-0.09389695477187243</v>
      </c>
      <c r="G227" s="48">
        <v>-0.32454918870290106</v>
      </c>
      <c r="H227" s="48">
        <v>-0.25680733223881846</v>
      </c>
      <c r="I227" s="48">
        <v>-0.5600712141132617</v>
      </c>
      <c r="J227" s="48">
        <v>-0.7267937869659772</v>
      </c>
      <c r="K227" s="48">
        <v>-0.39392488272646997</v>
      </c>
      <c r="L227" s="48">
        <v>-0.03727941983721793</v>
      </c>
      <c r="M227" s="48">
        <v>0.0016866758632439489</v>
      </c>
      <c r="N227" s="48">
        <v>0</v>
      </c>
    </row>
    <row r="228" spans="1:14" ht="12.75">
      <c r="A228" s="41">
        <f>VLOOKUP(A225,'Load &amp; Coincident Factors'!B$2:D$151,3,0)</f>
        <v>0.3</v>
      </c>
      <c r="B228" s="49">
        <v>4</v>
      </c>
      <c r="C228" s="48">
        <v>0</v>
      </c>
      <c r="D228" s="48">
        <v>0</v>
      </c>
      <c r="E228" s="48">
        <v>0</v>
      </c>
      <c r="F228" s="48">
        <v>-0.07494025808675653</v>
      </c>
      <c r="G228" s="48">
        <v>-0.15275952861428269</v>
      </c>
      <c r="H228" s="48">
        <v>-0.12569034736716378</v>
      </c>
      <c r="I228" s="48">
        <v>-0.2820930772876165</v>
      </c>
      <c r="J228" s="48">
        <v>-0.1955093013052701</v>
      </c>
      <c r="K228" s="48">
        <v>-0.20190563541042866</v>
      </c>
      <c r="L228" s="48">
        <v>-0.004392818348195871</v>
      </c>
      <c r="M228" s="48">
        <v>0</v>
      </c>
      <c r="N228" s="48">
        <v>0</v>
      </c>
    </row>
    <row r="229" spans="1:14" ht="12.75">
      <c r="A229" s="53" t="s">
        <v>138</v>
      </c>
      <c r="B229" s="49">
        <v>1</v>
      </c>
      <c r="C229" s="48">
        <v>2.8150936176119967</v>
      </c>
      <c r="D229" s="48">
        <v>3.9445601369528176</v>
      </c>
      <c r="E229" s="48">
        <v>6.552386145122872</v>
      </c>
      <c r="F229" s="48">
        <v>6.812976182018845</v>
      </c>
      <c r="G229" s="48">
        <v>8.55635430023921</v>
      </c>
      <c r="H229" s="48">
        <v>8.798030878731579</v>
      </c>
      <c r="I229" s="48">
        <v>9.337016319708443</v>
      </c>
      <c r="J229" s="48">
        <v>9.041534733371172</v>
      </c>
      <c r="K229" s="48">
        <v>7.615675205070084</v>
      </c>
      <c r="L229" s="48">
        <v>4.638174992879421</v>
      </c>
      <c r="M229" s="48">
        <v>2.694632968588649</v>
      </c>
      <c r="N229" s="48">
        <v>2.1672464990937135</v>
      </c>
    </row>
    <row r="230" spans="1:14" ht="12.75">
      <c r="A230" s="54" t="s">
        <v>103</v>
      </c>
      <c r="B230" s="49">
        <v>2</v>
      </c>
      <c r="C230" s="48">
        <v>1.446000611615639</v>
      </c>
      <c r="D230" s="48">
        <v>1.9697754252514366</v>
      </c>
      <c r="E230" s="48">
        <v>1.8818236296394681</v>
      </c>
      <c r="F230" s="48">
        <v>2.398454197112447</v>
      </c>
      <c r="G230" s="48">
        <v>3.6657760223056974</v>
      </c>
      <c r="H230" s="48">
        <v>3.0469888862637706</v>
      </c>
      <c r="I230" s="48">
        <v>3.8836739775485603</v>
      </c>
      <c r="J230" s="48">
        <v>1.8016614674359948</v>
      </c>
      <c r="K230" s="48">
        <v>3.246726996365416</v>
      </c>
      <c r="L230" s="48">
        <v>2.6183290438953546</v>
      </c>
      <c r="M230" s="48">
        <v>1.7088259498566787</v>
      </c>
      <c r="N230" s="48">
        <v>1.6360222125678896</v>
      </c>
    </row>
    <row r="231" spans="1:14" ht="12.75">
      <c r="A231" s="41">
        <f>VLOOKUP(A229,'Load &amp; Coincident Factors'!B$2:D$151,2,0)</f>
        <v>3.35</v>
      </c>
      <c r="B231" s="49">
        <v>3</v>
      </c>
      <c r="C231" s="48">
        <v>0</v>
      </c>
      <c r="D231" s="48">
        <v>0</v>
      </c>
      <c r="E231" s="48">
        <v>-0.07108563723795057</v>
      </c>
      <c r="F231" s="48">
        <v>-0.04043794454662938</v>
      </c>
      <c r="G231" s="48">
        <v>-0.018448399284467794</v>
      </c>
      <c r="H231" s="48">
        <v>-0.06407247202825261</v>
      </c>
      <c r="I231" s="48">
        <v>-0.3166173188037276</v>
      </c>
      <c r="J231" s="48">
        <v>-0.35278298412196857</v>
      </c>
      <c r="K231" s="48">
        <v>-0.20850305850310574</v>
      </c>
      <c r="L231" s="48">
        <v>0.009953665559427588</v>
      </c>
      <c r="M231" s="48">
        <v>0</v>
      </c>
      <c r="N231" s="48">
        <v>0</v>
      </c>
    </row>
    <row r="232" spans="1:14" ht="12.75">
      <c r="A232" s="41">
        <f>VLOOKUP(A229,'Load &amp; Coincident Factors'!B$2:D$151,3,0)</f>
        <v>0.24</v>
      </c>
      <c r="B232" s="49">
        <v>4</v>
      </c>
      <c r="C232" s="48">
        <v>0</v>
      </c>
      <c r="D232" s="48">
        <v>0</v>
      </c>
      <c r="E232" s="48">
        <v>0</v>
      </c>
      <c r="F232" s="48">
        <v>-0.021352984369324774</v>
      </c>
      <c r="G232" s="48">
        <v>-0.04248200529270598</v>
      </c>
      <c r="H232" s="48">
        <v>-0.06753256456836683</v>
      </c>
      <c r="I232" s="48">
        <v>-0.05162800549164126</v>
      </c>
      <c r="J232" s="48">
        <v>-0.13930210896217327</v>
      </c>
      <c r="K232" s="48">
        <v>-0.19269238081720155</v>
      </c>
      <c r="L232" s="48">
        <v>0</v>
      </c>
      <c r="M232" s="48">
        <v>0</v>
      </c>
      <c r="N232" s="48">
        <v>0</v>
      </c>
    </row>
    <row r="233" spans="1:14" ht="12.75">
      <c r="A233" s="53" t="s">
        <v>139</v>
      </c>
      <c r="B233" s="49">
        <v>1</v>
      </c>
      <c r="C233" s="48">
        <v>2.9004437866784043</v>
      </c>
      <c r="D233" s="48">
        <v>3.9375899337169957</v>
      </c>
      <c r="E233" s="48">
        <v>6.514339765020067</v>
      </c>
      <c r="F233" s="48">
        <v>6.785314301315457</v>
      </c>
      <c r="G233" s="48">
        <v>8.515120390887459</v>
      </c>
      <c r="H233" s="48">
        <v>8.725534890600297</v>
      </c>
      <c r="I233" s="48">
        <v>9.334178763566282</v>
      </c>
      <c r="J233" s="48">
        <v>9.10373143474112</v>
      </c>
      <c r="K233" s="48">
        <v>7.615556247765645</v>
      </c>
      <c r="L233" s="48">
        <v>4.690914452087164</v>
      </c>
      <c r="M233" s="48">
        <v>2.7329562202731137</v>
      </c>
      <c r="N233" s="48">
        <v>2.226482700600753</v>
      </c>
    </row>
    <row r="234" spans="1:14" ht="12.75">
      <c r="A234" s="54" t="s">
        <v>103</v>
      </c>
      <c r="B234" s="49">
        <v>2</v>
      </c>
      <c r="C234" s="48">
        <v>1.4751123034311386</v>
      </c>
      <c r="D234" s="48">
        <v>1.9722136820441432</v>
      </c>
      <c r="E234" s="48">
        <v>1.9152116505056276</v>
      </c>
      <c r="F234" s="48">
        <v>2.403873613193099</v>
      </c>
      <c r="G234" s="48">
        <v>3.5942306920004357</v>
      </c>
      <c r="H234" s="48">
        <v>3.0193866364760145</v>
      </c>
      <c r="I234" s="48">
        <v>3.8717959246655624</v>
      </c>
      <c r="J234" s="48">
        <v>1.7921892196808127</v>
      </c>
      <c r="K234" s="48">
        <v>3.216599879517513</v>
      </c>
      <c r="L234" s="48">
        <v>2.664150099650974</v>
      </c>
      <c r="M234" s="48">
        <v>1.7048597676991806</v>
      </c>
      <c r="N234" s="48">
        <v>1.6551377174932893</v>
      </c>
    </row>
    <row r="235" spans="1:14" ht="12.75">
      <c r="A235" s="41">
        <f>VLOOKUP(A233,'Load &amp; Coincident Factors'!B$2:D$151,2,0)</f>
        <v>2.47</v>
      </c>
      <c r="B235" s="49">
        <v>3</v>
      </c>
      <c r="C235" s="48">
        <v>0</v>
      </c>
      <c r="D235" s="48">
        <v>0</v>
      </c>
      <c r="E235" s="48">
        <v>-0.06800238066755641</v>
      </c>
      <c r="F235" s="48">
        <v>-0.04052658350905516</v>
      </c>
      <c r="G235" s="48">
        <v>-0.02693514740924846</v>
      </c>
      <c r="H235" s="48">
        <v>-0.0724641612680859</v>
      </c>
      <c r="I235" s="48">
        <v>-0.3335908520968109</v>
      </c>
      <c r="J235" s="48">
        <v>-0.3688919243438557</v>
      </c>
      <c r="K235" s="48">
        <v>-0.20600039913630605</v>
      </c>
      <c r="L235" s="48">
        <v>0.009771924786281189</v>
      </c>
      <c r="M235" s="48">
        <v>0</v>
      </c>
      <c r="N235" s="48">
        <v>0</v>
      </c>
    </row>
    <row r="236" spans="1:14" ht="12.75">
      <c r="A236" s="41">
        <f>VLOOKUP(A233,'Load &amp; Coincident Factors'!B$2:D$151,3,0)</f>
        <v>0.33</v>
      </c>
      <c r="B236" s="49">
        <v>4</v>
      </c>
      <c r="C236" s="48">
        <v>0</v>
      </c>
      <c r="D236" s="48">
        <v>0</v>
      </c>
      <c r="E236" s="48">
        <v>0</v>
      </c>
      <c r="F236" s="48">
        <v>-0.022534848971581232</v>
      </c>
      <c r="G236" s="48">
        <v>-0.04329046463928477</v>
      </c>
      <c r="H236" s="48">
        <v>-0.07213454904864079</v>
      </c>
      <c r="I236" s="48">
        <v>-0.06337231086225026</v>
      </c>
      <c r="J236" s="48">
        <v>-0.13924724911699085</v>
      </c>
      <c r="K236" s="48">
        <v>-0.1895524730118175</v>
      </c>
      <c r="L236" s="48">
        <v>0</v>
      </c>
      <c r="M236" s="48">
        <v>0</v>
      </c>
      <c r="N236" s="48">
        <v>0</v>
      </c>
    </row>
    <row r="237" spans="1:14" ht="12.75">
      <c r="A237" s="53" t="s">
        <v>140</v>
      </c>
      <c r="B237" s="49">
        <v>1</v>
      </c>
      <c r="C237" s="48">
        <v>2.8150936176119967</v>
      </c>
      <c r="D237" s="48">
        <v>3.9445601369528176</v>
      </c>
      <c r="E237" s="48">
        <v>6.552386145122872</v>
      </c>
      <c r="F237" s="48">
        <v>6.812976182018845</v>
      </c>
      <c r="G237" s="48">
        <v>8.55635430023921</v>
      </c>
      <c r="H237" s="48">
        <v>8.798030878731579</v>
      </c>
      <c r="I237" s="48">
        <v>9.337016319708443</v>
      </c>
      <c r="J237" s="48">
        <v>9.041534733371172</v>
      </c>
      <c r="K237" s="48">
        <v>7.615675205070084</v>
      </c>
      <c r="L237" s="48">
        <v>4.638174992879421</v>
      </c>
      <c r="M237" s="48">
        <v>2.694632968588649</v>
      </c>
      <c r="N237" s="48">
        <v>2.1672464990937135</v>
      </c>
    </row>
    <row r="238" spans="1:14" ht="12.75">
      <c r="A238" s="54" t="s">
        <v>103</v>
      </c>
      <c r="B238" s="49">
        <v>2</v>
      </c>
      <c r="C238" s="48">
        <v>1.446000611615639</v>
      </c>
      <c r="D238" s="48">
        <v>1.9697754252514366</v>
      </c>
      <c r="E238" s="48">
        <v>1.8818236296394681</v>
      </c>
      <c r="F238" s="48">
        <v>2.398454197112447</v>
      </c>
      <c r="G238" s="48">
        <v>3.6657760223056974</v>
      </c>
      <c r="H238" s="48">
        <v>3.0469888862637706</v>
      </c>
      <c r="I238" s="48">
        <v>3.8836739775485603</v>
      </c>
      <c r="J238" s="48">
        <v>1.8016614674359948</v>
      </c>
      <c r="K238" s="48">
        <v>3.246726996365416</v>
      </c>
      <c r="L238" s="48">
        <v>2.6183290438953546</v>
      </c>
      <c r="M238" s="48">
        <v>1.7088259498566787</v>
      </c>
      <c r="N238" s="48">
        <v>1.6360222125678896</v>
      </c>
    </row>
    <row r="239" spans="1:14" ht="12.75">
      <c r="A239" s="41">
        <f>VLOOKUP(A237,'Load &amp; Coincident Factors'!B$2:D$151,2,0)</f>
        <v>2.57</v>
      </c>
      <c r="B239" s="49">
        <v>3</v>
      </c>
      <c r="C239" s="48">
        <v>0</v>
      </c>
      <c r="D239" s="48">
        <v>0</v>
      </c>
      <c r="E239" s="48">
        <v>-0.07108563723795057</v>
      </c>
      <c r="F239" s="48">
        <v>-0.04043794454662938</v>
      </c>
      <c r="G239" s="48">
        <v>-0.018448399284467794</v>
      </c>
      <c r="H239" s="48">
        <v>-0.06407247202825261</v>
      </c>
      <c r="I239" s="48">
        <v>-0.3166173188037276</v>
      </c>
      <c r="J239" s="48">
        <v>-0.35278298412196857</v>
      </c>
      <c r="K239" s="48">
        <v>-0.20850305850310574</v>
      </c>
      <c r="L239" s="48">
        <v>0.009953665559427588</v>
      </c>
      <c r="M239" s="48">
        <v>0</v>
      </c>
      <c r="N239" s="48">
        <v>0</v>
      </c>
    </row>
    <row r="240" spans="1:14" ht="12.75">
      <c r="A240" s="41">
        <f>VLOOKUP(A237,'Load &amp; Coincident Factors'!B$2:D$151,3,0)</f>
        <v>0.36</v>
      </c>
      <c r="B240" s="49">
        <v>4</v>
      </c>
      <c r="C240" s="48">
        <v>0</v>
      </c>
      <c r="D240" s="48">
        <v>0</v>
      </c>
      <c r="E240" s="48">
        <v>0</v>
      </c>
      <c r="F240" s="48">
        <v>-0.021352984369324774</v>
      </c>
      <c r="G240" s="48">
        <v>-0.04248200529270598</v>
      </c>
      <c r="H240" s="48">
        <v>-0.06753256456836683</v>
      </c>
      <c r="I240" s="48">
        <v>-0.05162800549164126</v>
      </c>
      <c r="J240" s="48">
        <v>-0.13930210896217327</v>
      </c>
      <c r="K240" s="48">
        <v>-0.19269238081720155</v>
      </c>
      <c r="L240" s="48">
        <v>0</v>
      </c>
      <c r="M240" s="48">
        <v>0</v>
      </c>
      <c r="N240" s="48">
        <v>0</v>
      </c>
    </row>
    <row r="241" spans="1:14" ht="12.75">
      <c r="A241" s="53" t="s">
        <v>141</v>
      </c>
      <c r="B241" s="49">
        <v>1</v>
      </c>
      <c r="C241" s="48">
        <v>2.8150936176119967</v>
      </c>
      <c r="D241" s="48">
        <v>3.9445601369528176</v>
      </c>
      <c r="E241" s="48">
        <v>6.552386145122872</v>
      </c>
      <c r="F241" s="48">
        <v>6.812976182018845</v>
      </c>
      <c r="G241" s="48">
        <v>8.55635430023921</v>
      </c>
      <c r="H241" s="48">
        <v>8.798030878731579</v>
      </c>
      <c r="I241" s="48">
        <v>9.337016319708443</v>
      </c>
      <c r="J241" s="48">
        <v>9.041534733371172</v>
      </c>
      <c r="K241" s="48">
        <v>7.615675205070084</v>
      </c>
      <c r="L241" s="48">
        <v>4.638174992879421</v>
      </c>
      <c r="M241" s="48">
        <v>2.694632968588649</v>
      </c>
      <c r="N241" s="48">
        <v>2.1672464990937135</v>
      </c>
    </row>
    <row r="242" spans="1:14" ht="12.75">
      <c r="A242" s="54" t="s">
        <v>103</v>
      </c>
      <c r="B242" s="49">
        <v>2</v>
      </c>
      <c r="C242" s="48">
        <v>1.446000611615639</v>
      </c>
      <c r="D242" s="48">
        <v>1.9697754252514366</v>
      </c>
      <c r="E242" s="48">
        <v>1.8818236296394681</v>
      </c>
      <c r="F242" s="48">
        <v>2.398454197112447</v>
      </c>
      <c r="G242" s="48">
        <v>3.6657760223056974</v>
      </c>
      <c r="H242" s="48">
        <v>3.0469888862637706</v>
      </c>
      <c r="I242" s="48">
        <v>3.8836739775485603</v>
      </c>
      <c r="J242" s="48">
        <v>1.8016614674359948</v>
      </c>
      <c r="K242" s="48">
        <v>3.246726996365416</v>
      </c>
      <c r="L242" s="48">
        <v>2.6183290438953546</v>
      </c>
      <c r="M242" s="48">
        <v>1.7088259498566787</v>
      </c>
      <c r="N242" s="48">
        <v>1.6360222125678896</v>
      </c>
    </row>
    <row r="243" spans="1:14" ht="12.75">
      <c r="A243" s="41">
        <f>VLOOKUP(A241,'Load &amp; Coincident Factors'!B$2:D$151,2,0)</f>
        <v>1.8</v>
      </c>
      <c r="B243" s="49">
        <v>3</v>
      </c>
      <c r="C243" s="48">
        <v>0</v>
      </c>
      <c r="D243" s="48">
        <v>0</v>
      </c>
      <c r="E243" s="48">
        <v>-0.07108563723795057</v>
      </c>
      <c r="F243" s="48">
        <v>-0.04043794454662938</v>
      </c>
      <c r="G243" s="48">
        <v>-0.018448399284467794</v>
      </c>
      <c r="H243" s="48">
        <v>-0.06407247202825261</v>
      </c>
      <c r="I243" s="48">
        <v>-0.3166173188037276</v>
      </c>
      <c r="J243" s="48">
        <v>-0.35278298412196857</v>
      </c>
      <c r="K243" s="48">
        <v>-0.20850305850310574</v>
      </c>
      <c r="L243" s="48">
        <v>0.009953665559427588</v>
      </c>
      <c r="M243" s="48">
        <v>0</v>
      </c>
      <c r="N243" s="48">
        <v>0</v>
      </c>
    </row>
    <row r="244" spans="1:14" ht="12.75">
      <c r="A244" s="41">
        <f>VLOOKUP(A241,'Load &amp; Coincident Factors'!B$2:D$151,3,0)</f>
        <v>0.26</v>
      </c>
      <c r="B244" s="49">
        <v>4</v>
      </c>
      <c r="C244" s="48">
        <v>0</v>
      </c>
      <c r="D244" s="48">
        <v>0</v>
      </c>
      <c r="E244" s="48">
        <v>0</v>
      </c>
      <c r="F244" s="48">
        <v>-0.021352984369324774</v>
      </c>
      <c r="G244" s="48">
        <v>-0.04248200529270598</v>
      </c>
      <c r="H244" s="48">
        <v>-0.06753256456836683</v>
      </c>
      <c r="I244" s="48">
        <v>-0.05162800549164126</v>
      </c>
      <c r="J244" s="48">
        <v>-0.13930210896217327</v>
      </c>
      <c r="K244" s="48">
        <v>-0.19269238081720155</v>
      </c>
      <c r="L244" s="48">
        <v>0</v>
      </c>
      <c r="M244" s="48">
        <v>0</v>
      </c>
      <c r="N244" s="48">
        <v>0</v>
      </c>
    </row>
    <row r="245" spans="1:14" ht="12.75">
      <c r="A245" s="53" t="s">
        <v>142</v>
      </c>
      <c r="B245" s="49">
        <v>1</v>
      </c>
      <c r="C245" s="48">
        <v>3.665455010958597</v>
      </c>
      <c r="D245" s="48">
        <v>4.182630824391641</v>
      </c>
      <c r="E245" s="48">
        <v>6.511424227213042</v>
      </c>
      <c r="F245" s="48">
        <v>7.325046590338448</v>
      </c>
      <c r="G245" s="48">
        <v>7.7729749795126395</v>
      </c>
      <c r="H245" s="48">
        <v>8.22837431668094</v>
      </c>
      <c r="I245" s="48">
        <v>8.653398257780163</v>
      </c>
      <c r="J245" s="48">
        <v>9.583110642336381</v>
      </c>
      <c r="K245" s="48">
        <v>7.943364705780665</v>
      </c>
      <c r="L245" s="48">
        <v>6.117164434899163</v>
      </c>
      <c r="M245" s="48">
        <v>3.8850412387447726</v>
      </c>
      <c r="N245" s="48">
        <v>3.164602035551086</v>
      </c>
    </row>
    <row r="246" spans="1:14" ht="12.75">
      <c r="A246" s="54" t="s">
        <v>103</v>
      </c>
      <c r="B246" s="49">
        <v>2</v>
      </c>
      <c r="C246" s="48">
        <v>0.9965675363368464</v>
      </c>
      <c r="D246" s="48">
        <v>2.245460704822754</v>
      </c>
      <c r="E246" s="48">
        <v>2.37020415793127</v>
      </c>
      <c r="F246" s="48">
        <v>2.069949342076936</v>
      </c>
      <c r="G246" s="48">
        <v>2.2437438236349627</v>
      </c>
      <c r="H246" s="48">
        <v>2.3789569984853745</v>
      </c>
      <c r="I246" s="48">
        <v>4.201047904126219</v>
      </c>
      <c r="J246" s="48">
        <v>2.1001022138445498</v>
      </c>
      <c r="K246" s="48">
        <v>2.657756183522388</v>
      </c>
      <c r="L246" s="48">
        <v>3.5328580288477256</v>
      </c>
      <c r="M246" s="48">
        <v>1.7825174159712</v>
      </c>
      <c r="N246" s="48">
        <v>0.9297268974186356</v>
      </c>
    </row>
    <row r="247" spans="1:14" ht="12.75">
      <c r="A247" s="41">
        <f>VLOOKUP(A245,'Load &amp; Coincident Factors'!B$2:D$151,2,0)</f>
        <v>2.44</v>
      </c>
      <c r="B247" s="49">
        <v>3</v>
      </c>
      <c r="C247" s="48">
        <v>0</v>
      </c>
      <c r="D247" s="48">
        <v>0</v>
      </c>
      <c r="E247" s="48">
        <v>0</v>
      </c>
      <c r="F247" s="48">
        <v>-0.09389695477187243</v>
      </c>
      <c r="G247" s="48">
        <v>-0.32454918870290106</v>
      </c>
      <c r="H247" s="48">
        <v>-0.25680733223881846</v>
      </c>
      <c r="I247" s="48">
        <v>-0.5600712141132617</v>
      </c>
      <c r="J247" s="48">
        <v>-0.7267937869659772</v>
      </c>
      <c r="K247" s="48">
        <v>-0.39392488272646997</v>
      </c>
      <c r="L247" s="48">
        <v>-0.03727941983721793</v>
      </c>
      <c r="M247" s="48">
        <v>0.0016866758632439489</v>
      </c>
      <c r="N247" s="48">
        <v>0</v>
      </c>
    </row>
    <row r="248" spans="1:14" ht="12.75">
      <c r="A248" s="41">
        <f>VLOOKUP(A245,'Load &amp; Coincident Factors'!B$2:D$151,3,0)</f>
        <v>0.41</v>
      </c>
      <c r="B248" s="49">
        <v>4</v>
      </c>
      <c r="C248" s="48">
        <v>0</v>
      </c>
      <c r="D248" s="48">
        <v>0</v>
      </c>
      <c r="E248" s="48">
        <v>0</v>
      </c>
      <c r="F248" s="48">
        <v>-0.07494025808675653</v>
      </c>
      <c r="G248" s="48">
        <v>-0.15275952861428269</v>
      </c>
      <c r="H248" s="48">
        <v>-0.12569034736716378</v>
      </c>
      <c r="I248" s="48">
        <v>-0.2820930772876165</v>
      </c>
      <c r="J248" s="48">
        <v>-0.1955093013052701</v>
      </c>
      <c r="K248" s="48">
        <v>-0.20190563541042866</v>
      </c>
      <c r="L248" s="48">
        <v>-0.004392818348195871</v>
      </c>
      <c r="M248" s="48">
        <v>0</v>
      </c>
      <c r="N248" s="48">
        <v>0</v>
      </c>
    </row>
    <row r="249" spans="1:14" ht="12.75">
      <c r="A249" s="53" t="s">
        <v>143</v>
      </c>
      <c r="B249" s="49">
        <v>1</v>
      </c>
      <c r="C249" s="48">
        <v>2.8150936176119967</v>
      </c>
      <c r="D249" s="48">
        <v>3.9445601369528176</v>
      </c>
      <c r="E249" s="48">
        <v>6.552386145122872</v>
      </c>
      <c r="F249" s="48">
        <v>6.812976182018845</v>
      </c>
      <c r="G249" s="48">
        <v>8.55635430023921</v>
      </c>
      <c r="H249" s="48">
        <v>8.798030878731579</v>
      </c>
      <c r="I249" s="48">
        <v>9.337016319708443</v>
      </c>
      <c r="J249" s="48">
        <v>9.041534733371172</v>
      </c>
      <c r="K249" s="48">
        <v>7.615675205070084</v>
      </c>
      <c r="L249" s="48">
        <v>4.638174992879421</v>
      </c>
      <c r="M249" s="48">
        <v>2.694632968588649</v>
      </c>
      <c r="N249" s="48">
        <v>2.1672464990937135</v>
      </c>
    </row>
    <row r="250" spans="1:14" ht="12.75">
      <c r="A250" s="54" t="s">
        <v>103</v>
      </c>
      <c r="B250" s="49">
        <v>2</v>
      </c>
      <c r="C250" s="48">
        <v>1.446000611615639</v>
      </c>
      <c r="D250" s="48">
        <v>1.9697754252514366</v>
      </c>
      <c r="E250" s="48">
        <v>1.8818236296394681</v>
      </c>
      <c r="F250" s="48">
        <v>2.398454197112447</v>
      </c>
      <c r="G250" s="48">
        <v>3.6657760223056974</v>
      </c>
      <c r="H250" s="48">
        <v>3.0469888862637706</v>
      </c>
      <c r="I250" s="48">
        <v>3.8836739775485603</v>
      </c>
      <c r="J250" s="48">
        <v>1.8016614674359948</v>
      </c>
      <c r="K250" s="48">
        <v>3.246726996365416</v>
      </c>
      <c r="L250" s="48">
        <v>2.6183290438953546</v>
      </c>
      <c r="M250" s="48">
        <v>1.7088259498566787</v>
      </c>
      <c r="N250" s="48">
        <v>1.6360222125678896</v>
      </c>
    </row>
    <row r="251" spans="1:14" ht="12.75">
      <c r="A251" s="41">
        <f>VLOOKUP(A249,'Load &amp; Coincident Factors'!B$2:D$151,2,0)</f>
        <v>2.56</v>
      </c>
      <c r="B251" s="49">
        <v>3</v>
      </c>
      <c r="C251" s="48">
        <v>0</v>
      </c>
      <c r="D251" s="48">
        <v>0</v>
      </c>
      <c r="E251" s="48">
        <v>-0.07108563723795057</v>
      </c>
      <c r="F251" s="48">
        <v>-0.04043794454662938</v>
      </c>
      <c r="G251" s="48">
        <v>-0.018448399284467794</v>
      </c>
      <c r="H251" s="48">
        <v>-0.06407247202825261</v>
      </c>
      <c r="I251" s="48">
        <v>-0.3166173188037276</v>
      </c>
      <c r="J251" s="48">
        <v>-0.35278298412196857</v>
      </c>
      <c r="K251" s="48">
        <v>-0.20850305850310574</v>
      </c>
      <c r="L251" s="48">
        <v>0.009953665559427588</v>
      </c>
      <c r="M251" s="48">
        <v>0</v>
      </c>
      <c r="N251" s="48">
        <v>0</v>
      </c>
    </row>
    <row r="252" spans="1:14" ht="12.75">
      <c r="A252" s="41">
        <f>VLOOKUP(A249,'Load &amp; Coincident Factors'!B$2:D$151,3,0)</f>
        <v>0.43</v>
      </c>
      <c r="B252" s="49">
        <v>4</v>
      </c>
      <c r="C252" s="48">
        <v>0</v>
      </c>
      <c r="D252" s="48">
        <v>0</v>
      </c>
      <c r="E252" s="48">
        <v>0</v>
      </c>
      <c r="F252" s="48">
        <v>-0.021352984369324774</v>
      </c>
      <c r="G252" s="48">
        <v>-0.04248200529270598</v>
      </c>
      <c r="H252" s="48">
        <v>-0.06753256456836683</v>
      </c>
      <c r="I252" s="48">
        <v>-0.05162800549164126</v>
      </c>
      <c r="J252" s="48">
        <v>-0.13930210896217327</v>
      </c>
      <c r="K252" s="48">
        <v>-0.19269238081720155</v>
      </c>
      <c r="L252" s="48">
        <v>0</v>
      </c>
      <c r="M252" s="48">
        <v>0</v>
      </c>
      <c r="N252" s="48">
        <v>0</v>
      </c>
    </row>
    <row r="253" spans="1:14" ht="12.75">
      <c r="A253" s="51" t="s">
        <v>133</v>
      </c>
      <c r="B253" s="49">
        <v>1</v>
      </c>
      <c r="C253" s="48">
        <v>2.9911082156990143</v>
      </c>
      <c r="D253" s="48">
        <v>2.69599000396455</v>
      </c>
      <c r="E253" s="48">
        <v>2.81389287753203</v>
      </c>
      <c r="F253" s="48">
        <v>2.093166103158213</v>
      </c>
      <c r="G253" s="48">
        <v>2.5720315733318047</v>
      </c>
      <c r="H253" s="48">
        <v>2.8286018210026325</v>
      </c>
      <c r="I253" s="48">
        <v>2.8744676015556863</v>
      </c>
      <c r="J253" s="48">
        <v>3.322032778798488</v>
      </c>
      <c r="K253" s="48">
        <v>2.277244036945886</v>
      </c>
      <c r="L253" s="48">
        <v>2.2807766131061826</v>
      </c>
      <c r="M253" s="48">
        <v>2.6353599339022864</v>
      </c>
      <c r="N253" s="48">
        <v>2.7151588858970648</v>
      </c>
    </row>
    <row r="254" spans="1:14" ht="12.75">
      <c r="A254" s="54" t="s">
        <v>103</v>
      </c>
      <c r="B254" s="49">
        <v>2</v>
      </c>
      <c r="C254" s="48">
        <v>4.564906491726148</v>
      </c>
      <c r="D254" s="48">
        <v>3.704457742034191</v>
      </c>
      <c r="E254" s="48">
        <v>3.6946529380919393</v>
      </c>
      <c r="F254" s="48">
        <v>3.3983649993262284</v>
      </c>
      <c r="G254" s="48">
        <v>3.497261047158437</v>
      </c>
      <c r="H254" s="48">
        <v>3.5829935949212235</v>
      </c>
      <c r="I254" s="48">
        <v>4.322591275104325</v>
      </c>
      <c r="J254" s="48">
        <v>4.06885195957812</v>
      </c>
      <c r="K254" s="48">
        <v>3.493014105083303</v>
      </c>
      <c r="L254" s="48">
        <v>3.616363415327798</v>
      </c>
      <c r="M254" s="48">
        <v>4.025797043001289</v>
      </c>
      <c r="N254" s="48">
        <v>4.599899909351892</v>
      </c>
    </row>
    <row r="255" spans="1:14" ht="12.75">
      <c r="A255" s="41">
        <f>VLOOKUP(A253,'Load &amp; Coincident Factors'!B$2:D$151,2,0)</f>
        <v>0.5919848828771744</v>
      </c>
      <c r="B255" s="49">
        <v>3</v>
      </c>
      <c r="C255" s="48">
        <v>1.4626668315086186</v>
      </c>
      <c r="D255" s="48">
        <v>1.26117673993286</v>
      </c>
      <c r="E255" s="48">
        <v>1.2619032301004862</v>
      </c>
      <c r="F255" s="48">
        <v>0.984004868691098</v>
      </c>
      <c r="G255" s="48">
        <v>1.1378143396390352</v>
      </c>
      <c r="H255" s="48">
        <v>1.1991278669393597</v>
      </c>
      <c r="I255" s="48">
        <v>1.274287332360886</v>
      </c>
      <c r="J255" s="48">
        <v>1.3930857941612553</v>
      </c>
      <c r="K255" s="48">
        <v>1.0029734817140312</v>
      </c>
      <c r="L255" s="48">
        <v>1.0283914728730024</v>
      </c>
      <c r="M255" s="48">
        <v>1.3775730864404996</v>
      </c>
      <c r="N255" s="48">
        <v>1.3325670863370094</v>
      </c>
    </row>
    <row r="256" spans="1:14" ht="12.75">
      <c r="A256" s="41">
        <f>VLOOKUP(A253,'Load &amp; Coincident Factors'!B$2:D$151,3,0)</f>
        <v>0.38</v>
      </c>
      <c r="B256" s="49">
        <v>4</v>
      </c>
      <c r="C256" s="48">
        <v>0.772000281649763</v>
      </c>
      <c r="D256" s="48">
        <v>0.4755907935643609</v>
      </c>
      <c r="E256" s="48">
        <v>0.3999838726926691</v>
      </c>
      <c r="F256" s="48">
        <v>0.49205235255978175</v>
      </c>
      <c r="G256" s="48">
        <v>0.4694766265144212</v>
      </c>
      <c r="H256" s="48">
        <v>0.45163198232570195</v>
      </c>
      <c r="I256" s="48">
        <v>0.6997268497748845</v>
      </c>
      <c r="J256" s="48">
        <v>0.4891817629923188</v>
      </c>
      <c r="K256" s="48">
        <v>0.5240439828952991</v>
      </c>
      <c r="L256" s="48">
        <v>0.521899368722718</v>
      </c>
      <c r="M256" s="48">
        <v>0.6103978605633386</v>
      </c>
      <c r="N256" s="48">
        <v>0.709457169447885</v>
      </c>
    </row>
    <row r="257" spans="1:14" ht="12.75">
      <c r="A257" s="51" t="s">
        <v>183</v>
      </c>
      <c r="B257" s="49">
        <v>1</v>
      </c>
      <c r="C257" s="48">
        <v>2.7388877540750842</v>
      </c>
      <c r="D257" s="48">
        <v>2.743865189152812</v>
      </c>
      <c r="E257" s="48">
        <v>2.6419359751697717</v>
      </c>
      <c r="F257" s="48">
        <v>2.5546793741549902</v>
      </c>
      <c r="G257" s="48">
        <v>2.4298539588144</v>
      </c>
      <c r="H257" s="48">
        <v>2.2729132667114254</v>
      </c>
      <c r="I257" s="48">
        <v>2.1268796497352978</v>
      </c>
      <c r="J257" s="48">
        <v>2.0844632464642237</v>
      </c>
      <c r="K257" s="48">
        <v>2.185252699951205</v>
      </c>
      <c r="L257" s="48">
        <v>2.254128859548521</v>
      </c>
      <c r="M257" s="48">
        <v>2.429449993068962</v>
      </c>
      <c r="N257" s="48">
        <v>2.6237575166250258</v>
      </c>
    </row>
    <row r="258" spans="1:14" ht="12.75">
      <c r="A258" s="54" t="s">
        <v>103</v>
      </c>
      <c r="B258" s="49">
        <v>2</v>
      </c>
      <c r="C258" s="48">
        <v>4.453553746971288</v>
      </c>
      <c r="D258" s="48">
        <v>4.4616472785911</v>
      </c>
      <c r="E258" s="48">
        <v>4.295905826724518</v>
      </c>
      <c r="F258" s="48">
        <v>4.154022698502423</v>
      </c>
      <c r="G258" s="48">
        <v>3.9510510011847058</v>
      </c>
      <c r="H258" s="48">
        <v>3.695858430285244</v>
      </c>
      <c r="I258" s="48">
        <v>3.4584012504135453</v>
      </c>
      <c r="J258" s="48">
        <v>3.3894302853055827</v>
      </c>
      <c r="K258" s="48">
        <v>3.553318435728788</v>
      </c>
      <c r="L258" s="48">
        <v>3.665314145737432</v>
      </c>
      <c r="M258" s="48">
        <v>3.9503941348503435</v>
      </c>
      <c r="N258" s="48">
        <v>4.2663468416782475</v>
      </c>
    </row>
    <row r="259" spans="1:14" ht="12.75">
      <c r="A259" s="41">
        <f>VLOOKUP(A257,'Load &amp; Coincident Factors'!B$2:D$151,2,0)</f>
        <v>0.540471516391782</v>
      </c>
      <c r="B259" s="49">
        <v>3</v>
      </c>
      <c r="C259" s="48">
        <v>1.8288837302843621</v>
      </c>
      <c r="D259" s="48">
        <v>1.8322073969876285</v>
      </c>
      <c r="E259" s="48">
        <v>1.76414448319465</v>
      </c>
      <c r="F259" s="48">
        <v>1.7058791608139094</v>
      </c>
      <c r="G259" s="48">
        <v>1.622527380185905</v>
      </c>
      <c r="H259" s="48">
        <v>1.5177307239594342</v>
      </c>
      <c r="I259" s="48">
        <v>1.4202172330305554</v>
      </c>
      <c r="J259" s="48">
        <v>1.3918938124288065</v>
      </c>
      <c r="K259" s="48">
        <v>1.4591956547158194</v>
      </c>
      <c r="L259" s="48">
        <v>1.5051874948358022</v>
      </c>
      <c r="M259" s="48">
        <v>1.6222576333230316</v>
      </c>
      <c r="N259" s="48">
        <v>1.7520058743653293</v>
      </c>
    </row>
    <row r="260" spans="1:14" ht="12.75">
      <c r="A260" s="41">
        <f>VLOOKUP(A257,'Load &amp; Coincident Factors'!B$2:D$151,3,0)</f>
        <v>0.33</v>
      </c>
      <c r="B260" s="49">
        <v>4</v>
      </c>
      <c r="C260" s="48">
        <v>0.39516861278026394</v>
      </c>
      <c r="D260" s="48">
        <v>0.395886760543692</v>
      </c>
      <c r="E260" s="48">
        <v>0.38118034330131656</v>
      </c>
      <c r="F260" s="48">
        <v>0.36859090077026385</v>
      </c>
      <c r="G260" s="48">
        <v>0.3505810038161192</v>
      </c>
      <c r="H260" s="48">
        <v>0.327937492597073</v>
      </c>
      <c r="I260" s="48">
        <v>0.30686766169440854</v>
      </c>
      <c r="J260" s="48">
        <v>0.30074779379736905</v>
      </c>
      <c r="K260" s="48">
        <v>0.31528976560985805</v>
      </c>
      <c r="L260" s="48">
        <v>0.325227265385527</v>
      </c>
      <c r="M260" s="48">
        <v>0.3505227193599569</v>
      </c>
      <c r="N260" s="48">
        <v>0.37855754277401393</v>
      </c>
    </row>
    <row r="261" spans="1:14" ht="12.75">
      <c r="A261" s="51" t="s">
        <v>360</v>
      </c>
      <c r="B261" s="49">
        <v>1</v>
      </c>
      <c r="C261" s="48">
        <v>2.434634963698985</v>
      </c>
      <c r="D261" s="48">
        <v>2.3483054402139727</v>
      </c>
      <c r="E261" s="48">
        <v>2.707388291116987</v>
      </c>
      <c r="F261" s="48">
        <v>2.4477519547967788</v>
      </c>
      <c r="G261" s="48">
        <v>2.5756316434545923</v>
      </c>
      <c r="H261" s="48">
        <v>2.5919060916373087</v>
      </c>
      <c r="I261" s="48">
        <v>2.337550385477436</v>
      </c>
      <c r="J261" s="48">
        <v>2.711745988755382</v>
      </c>
      <c r="K261" s="48">
        <v>2.5716690294595783</v>
      </c>
      <c r="L261" s="48">
        <v>2.441979879128817</v>
      </c>
      <c r="M261" s="48">
        <v>2.605848582705418</v>
      </c>
      <c r="N261" s="48">
        <v>2.5727986046459432</v>
      </c>
    </row>
    <row r="262" spans="1:14" ht="12.75">
      <c r="A262" s="54" t="s">
        <v>103</v>
      </c>
      <c r="B262" s="49">
        <v>2</v>
      </c>
      <c r="C262" s="48">
        <v>4.262435370097653</v>
      </c>
      <c r="D262" s="48">
        <v>3.839341474154935</v>
      </c>
      <c r="E262" s="48">
        <v>4.117726617194058</v>
      </c>
      <c r="F262" s="48">
        <v>4.158202882924273</v>
      </c>
      <c r="G262" s="48">
        <v>4.242671551742083</v>
      </c>
      <c r="H262" s="48">
        <v>4.0452935452197964</v>
      </c>
      <c r="I262" s="48">
        <v>4.358759760279094</v>
      </c>
      <c r="J262" s="48">
        <v>4.132619878656003</v>
      </c>
      <c r="K262" s="48">
        <v>4.034010641604701</v>
      </c>
      <c r="L262" s="48">
        <v>4.367350955819754</v>
      </c>
      <c r="M262" s="48">
        <v>4.027940914844977</v>
      </c>
      <c r="N262" s="48">
        <v>4.141989463922247</v>
      </c>
    </row>
    <row r="263" spans="1:14" ht="12.75">
      <c r="A263" s="41">
        <f>VLOOKUP(A261,'Load &amp; Coincident Factors'!B$2:D$151,2,0)</f>
        <v>0.6641665578661106</v>
      </c>
      <c r="B263" s="49">
        <v>3</v>
      </c>
      <c r="C263" s="48">
        <v>1.1990371008595218</v>
      </c>
      <c r="D263" s="48">
        <v>1.085583853965779</v>
      </c>
      <c r="E263" s="48">
        <v>1.2501763422115588</v>
      </c>
      <c r="F263" s="48">
        <v>1.094608677895522</v>
      </c>
      <c r="G263" s="48">
        <v>1.1918067489793995</v>
      </c>
      <c r="H263" s="48">
        <v>1.212643396090175</v>
      </c>
      <c r="I263" s="48">
        <v>1.1063027254647062</v>
      </c>
      <c r="J263" s="48">
        <v>1.2250269663323636</v>
      </c>
      <c r="K263" s="48">
        <v>1.1979289394207648</v>
      </c>
      <c r="L263" s="48">
        <v>1.1531859844794872</v>
      </c>
      <c r="M263" s="48">
        <v>1.1563712794363008</v>
      </c>
      <c r="N263" s="48">
        <v>1.2701757117908286</v>
      </c>
    </row>
    <row r="264" spans="1:14" ht="12.75">
      <c r="A264" s="41">
        <f>VLOOKUP(A261,'Load &amp; Coincident Factors'!B$2:D$151,3,0)</f>
        <v>0.37024803819479757</v>
      </c>
      <c r="B264" s="14">
        <v>4</v>
      </c>
      <c r="C264" s="26">
        <v>0.562590542678327</v>
      </c>
      <c r="D264" s="26">
        <v>0.4151611731410276</v>
      </c>
      <c r="E264" s="26">
        <v>0.4289237887292252</v>
      </c>
      <c r="F264" s="26">
        <v>0.5170199463919677</v>
      </c>
      <c r="G264" s="26">
        <v>0.4646333542417165</v>
      </c>
      <c r="H264" s="26">
        <v>0.40117157182817653</v>
      </c>
      <c r="I264" s="26">
        <v>0.6648818736309656</v>
      </c>
      <c r="J264" s="26">
        <v>0.42683701902474436</v>
      </c>
      <c r="K264" s="26">
        <v>0.3991672450519896</v>
      </c>
      <c r="L264" s="26">
        <v>0.5447432547337445</v>
      </c>
      <c r="M264" s="26">
        <v>0.4417741786692863</v>
      </c>
      <c r="N264" s="26">
        <v>0.5146944134016483</v>
      </c>
    </row>
    <row r="265" spans="1:14" ht="12.75">
      <c r="A265" s="20" t="s">
        <v>184</v>
      </c>
      <c r="B265" s="14">
        <v>1</v>
      </c>
      <c r="C265" s="26">
        <v>1.8924322827525697</v>
      </c>
      <c r="D265" s="26">
        <v>1.2819702560581925</v>
      </c>
      <c r="E265" s="26">
        <v>0.9462161413762848</v>
      </c>
      <c r="F265" s="26">
        <v>0.9156930400415662</v>
      </c>
      <c r="G265" s="26">
        <v>0.4731080706881424</v>
      </c>
      <c r="H265" s="26">
        <v>0</v>
      </c>
      <c r="I265" s="26">
        <v>0.4731080706881424</v>
      </c>
      <c r="J265" s="26">
        <v>0.4731080706881424</v>
      </c>
      <c r="K265" s="26">
        <v>0.9156930400415662</v>
      </c>
      <c r="L265" s="26">
        <v>1.4193242120644272</v>
      </c>
      <c r="M265" s="26">
        <v>1.8313860800831323</v>
      </c>
      <c r="N265" s="26">
        <v>1.8924322827525697</v>
      </c>
    </row>
    <row r="266" spans="1:14" ht="12.75">
      <c r="A266" s="55" t="s">
        <v>103</v>
      </c>
      <c r="B266" s="14">
        <v>2</v>
      </c>
      <c r="C266" s="26">
        <v>4.838895439631945</v>
      </c>
      <c r="D266" s="26">
        <v>4.280144214299236</v>
      </c>
      <c r="E266" s="26">
        <v>4.083786991834122</v>
      </c>
      <c r="F266" s="26">
        <v>3.4151682914465216</v>
      </c>
      <c r="G266" s="26">
        <v>2.874063131926136</v>
      </c>
      <c r="H266" s="26">
        <v>2.6844181806744345</v>
      </c>
      <c r="I266" s="26">
        <v>2.874063131926136</v>
      </c>
      <c r="J266" s="26">
        <v>3.428842889265519</v>
      </c>
      <c r="K266" s="26">
        <v>3.4151682914465216</v>
      </c>
      <c r="L266" s="26">
        <v>4.102279650412101</v>
      </c>
      <c r="M266" s="26">
        <v>4.682802038353496</v>
      </c>
      <c r="N266" s="26">
        <v>4.838895439631945</v>
      </c>
    </row>
    <row r="267" spans="1:14" ht="12.75">
      <c r="A267" s="41">
        <f>VLOOKUP(A265,'Load &amp; Coincident Factors'!B$2:D$151,2,0)</f>
        <v>0.6172374429223745</v>
      </c>
      <c r="B267" s="14">
        <v>3</v>
      </c>
      <c r="C267" s="26">
        <v>2.9496043755967314</v>
      </c>
      <c r="D267" s="26">
        <v>2.6641587908615634</v>
      </c>
      <c r="E267" s="26">
        <v>2.931111717018752</v>
      </c>
      <c r="F267" s="26">
        <v>2.818663604942683</v>
      </c>
      <c r="G267" s="26">
        <v>2.894126399862793</v>
      </c>
      <c r="H267" s="26">
        <v>2.800767483738187</v>
      </c>
      <c r="I267" s="26">
        <v>2.894126399862793</v>
      </c>
      <c r="J267" s="26">
        <v>2.9126190584407725</v>
      </c>
      <c r="K267" s="26">
        <v>2.8365597261471787</v>
      </c>
      <c r="L267" s="26">
        <v>2.9496043755967314</v>
      </c>
      <c r="M267" s="26">
        <v>2.8544558473516752</v>
      </c>
      <c r="N267" s="26">
        <v>2.9496043755967314</v>
      </c>
    </row>
    <row r="268" spans="1:14" ht="12.75">
      <c r="A268" s="41">
        <f>VLOOKUP(A265,'Load &amp; Coincident Factors'!B$2:D$151,3,0)</f>
        <v>0.24</v>
      </c>
      <c r="B268" s="14">
        <v>4</v>
      </c>
      <c r="C268" s="26">
        <v>0.6379713885312798</v>
      </c>
      <c r="D268" s="26">
        <v>0.5762322218992205</v>
      </c>
      <c r="E268" s="26">
        <v>0.6379713885312798</v>
      </c>
      <c r="F268" s="26">
        <v>0.6173916663205934</v>
      </c>
      <c r="G268" s="26">
        <v>0.6379713885312798</v>
      </c>
      <c r="H268" s="26">
        <v>0.6173916663205934</v>
      </c>
      <c r="I268" s="26">
        <v>0.6379713885312798</v>
      </c>
      <c r="J268" s="26">
        <v>0.6379713885312798</v>
      </c>
      <c r="K268" s="26">
        <v>0.6173916663205934</v>
      </c>
      <c r="L268" s="26">
        <v>0.6379713885312798</v>
      </c>
      <c r="M268" s="26">
        <v>0.6173916663205934</v>
      </c>
      <c r="N268" s="26">
        <v>0.6379713885312798</v>
      </c>
    </row>
    <row r="269" spans="1:14" ht="12.75">
      <c r="A269" s="51" t="s">
        <v>185</v>
      </c>
      <c r="B269" s="14">
        <v>1</v>
      </c>
      <c r="C269" s="26">
        <v>2.335639693765287</v>
      </c>
      <c r="D269" s="26">
        <v>2.0884606427042507</v>
      </c>
      <c r="E269" s="26">
        <v>2.8925099298323422</v>
      </c>
      <c r="F269" s="26">
        <v>2.3509876810166186</v>
      </c>
      <c r="G269" s="26">
        <v>4.416927848656418</v>
      </c>
      <c r="H269" s="26">
        <v>4.600144619236085</v>
      </c>
      <c r="I269" s="26">
        <v>5.637512925314359</v>
      </c>
      <c r="J269" s="26">
        <v>6.2216759547087355</v>
      </c>
      <c r="K269" s="26">
        <v>4.087156491116898</v>
      </c>
      <c r="L269" s="26">
        <v>3.278018885886215</v>
      </c>
      <c r="M269" s="26">
        <v>2.3643943164167514</v>
      </c>
      <c r="N269" s="26">
        <v>1.9499247953254517</v>
      </c>
    </row>
    <row r="270" spans="1:14" ht="12.75">
      <c r="A270" s="41" t="s">
        <v>103</v>
      </c>
      <c r="B270" s="14">
        <v>2</v>
      </c>
      <c r="C270" s="26">
        <v>0.762276551604826</v>
      </c>
      <c r="D270" s="26">
        <v>1.3302642177280324</v>
      </c>
      <c r="E270" s="26">
        <v>1.1757538651565724</v>
      </c>
      <c r="F270" s="26">
        <v>1.4847531884678487</v>
      </c>
      <c r="G270" s="26">
        <v>1.898577301844579</v>
      </c>
      <c r="H270" s="26">
        <v>2.1736978164588345</v>
      </c>
      <c r="I270" s="26">
        <v>2.492407642809004</v>
      </c>
      <c r="J270" s="26">
        <v>2.581624200059513</v>
      </c>
      <c r="K270" s="26">
        <v>2.1457302701720367</v>
      </c>
      <c r="L270" s="26">
        <v>1.6627858702285163</v>
      </c>
      <c r="M270" s="26">
        <v>1.203946186494679</v>
      </c>
      <c r="N270" s="26">
        <v>0.6595115620631529</v>
      </c>
    </row>
    <row r="271" spans="1:14" ht="12.75">
      <c r="A271" s="41">
        <f>VLOOKUP(A269,'Load &amp; Coincident Factors'!B$2:D$151,2,0)</f>
        <v>0.5032583981810612</v>
      </c>
      <c r="B271" s="14">
        <v>3</v>
      </c>
      <c r="C271" s="26">
        <v>0.38031114925187265</v>
      </c>
      <c r="D271" s="26">
        <v>0.4192903412374384</v>
      </c>
      <c r="E271" s="26">
        <v>0.5082511684774413</v>
      </c>
      <c r="F271" s="26">
        <v>0.5476678022969133</v>
      </c>
      <c r="G271" s="26">
        <v>0.4177022711511326</v>
      </c>
      <c r="H271" s="26">
        <v>0.6440745144669042</v>
      </c>
      <c r="I271" s="26">
        <v>0.6936187078874353</v>
      </c>
      <c r="J271" s="26">
        <v>0.6936187078874353</v>
      </c>
      <c r="K271" s="26">
        <v>0.5652412468279606</v>
      </c>
      <c r="L271" s="26">
        <v>0.6049859620228619</v>
      </c>
      <c r="M271" s="26">
        <v>0.524236542922183</v>
      </c>
      <c r="N271" s="26">
        <v>0.0037182555882022024</v>
      </c>
    </row>
    <row r="272" spans="1:14" ht="12.75">
      <c r="A272" s="41">
        <f>VLOOKUP(A269,'Load &amp; Coincident Factors'!B$2:D$151,3,0)</f>
        <v>0.1889250259205198</v>
      </c>
      <c r="B272" s="14">
        <v>4</v>
      </c>
      <c r="C272" s="26">
        <v>0.04488934362009049</v>
      </c>
      <c r="D272" s="26">
        <v>0.11189762111319256</v>
      </c>
      <c r="E272" s="26">
        <v>0.14534707963050533</v>
      </c>
      <c r="F272" s="26">
        <v>0.20255587889797771</v>
      </c>
      <c r="G272" s="26">
        <v>0.19861421551603053</v>
      </c>
      <c r="H272" s="26">
        <v>0.26753864447086795</v>
      </c>
      <c r="I272" s="26">
        <v>0.3071739992072928</v>
      </c>
      <c r="J272" s="26">
        <v>0.2378121284185493</v>
      </c>
      <c r="K272" s="26">
        <v>0.29748388144013965</v>
      </c>
      <c r="L272" s="26">
        <v>0.17474551430739438</v>
      </c>
      <c r="M272" s="26">
        <v>0.17720846806151236</v>
      </c>
      <c r="N272" s="26">
        <v>0.03733409823162567</v>
      </c>
    </row>
    <row r="273" spans="1:14" ht="12.75">
      <c r="A273" s="51" t="s">
        <v>186</v>
      </c>
      <c r="B273" s="14">
        <v>1</v>
      </c>
      <c r="C273" s="26">
        <v>5.3507728894173585</v>
      </c>
      <c r="D273" s="26">
        <v>4.617518826793498</v>
      </c>
      <c r="E273" s="26">
        <v>5.330955212049146</v>
      </c>
      <c r="F273" s="26">
        <v>4.815695600475623</v>
      </c>
      <c r="G273" s="26">
        <v>5.747126436781607</v>
      </c>
      <c r="H273" s="26">
        <v>4.8057867617915155</v>
      </c>
      <c r="I273" s="26">
        <v>4.805786761791516</v>
      </c>
      <c r="J273" s="26">
        <v>5.261593341260403</v>
      </c>
      <c r="K273" s="26">
        <v>4.359889021006737</v>
      </c>
      <c r="L273" s="26">
        <v>5.08323424494649</v>
      </c>
      <c r="M273" s="26">
        <v>4.676971858898135</v>
      </c>
      <c r="N273" s="26">
        <v>4.865239793896154</v>
      </c>
    </row>
    <row r="274" spans="1:14" ht="12.75">
      <c r="A274" s="41" t="s">
        <v>103</v>
      </c>
      <c r="B274" s="14">
        <v>2</v>
      </c>
      <c r="C274" s="26">
        <v>2.2294887039238995</v>
      </c>
      <c r="D274" s="26">
        <v>2.477209671026555</v>
      </c>
      <c r="E274" s="26">
        <v>2.308759413396749</v>
      </c>
      <c r="F274" s="26">
        <v>2.397938961553705</v>
      </c>
      <c r="G274" s="26">
        <v>2.4474831549742366</v>
      </c>
      <c r="H274" s="26">
        <v>2.487118509710661</v>
      </c>
      <c r="I274" s="26">
        <v>2.4078478002378114</v>
      </c>
      <c r="J274" s="26">
        <v>2.487118509710661</v>
      </c>
      <c r="K274" s="26">
        <v>2.4474831549742366</v>
      </c>
      <c r="L274" s="26">
        <v>2.467300832342449</v>
      </c>
      <c r="M274" s="26">
        <v>2.259215219976218</v>
      </c>
      <c r="N274" s="26">
        <v>2.298850574712643</v>
      </c>
    </row>
    <row r="275" spans="1:14" ht="12.75">
      <c r="A275" s="41">
        <f>VLOOKUP(A273,'Load &amp; Coincident Factors'!B$2:D$151,2,0)</f>
        <v>0.5032583981810612</v>
      </c>
      <c r="B275" s="14">
        <v>3</v>
      </c>
      <c r="C275" s="26">
        <v>0.7035275465715416</v>
      </c>
      <c r="D275" s="26">
        <v>0.6242568370986918</v>
      </c>
      <c r="E275" s="26">
        <v>0.673801030519223</v>
      </c>
      <c r="F275" s="26">
        <v>0.673801030519223</v>
      </c>
      <c r="G275" s="26">
        <v>0.6936187078874353</v>
      </c>
      <c r="H275" s="26">
        <v>0.6440745144669042</v>
      </c>
      <c r="I275" s="26">
        <v>0.6936187078874353</v>
      </c>
      <c r="J275" s="26">
        <v>0.6936187078874353</v>
      </c>
      <c r="K275" s="26">
        <v>0.6440745144669042</v>
      </c>
      <c r="L275" s="26">
        <v>0.7035275465715415</v>
      </c>
      <c r="M275" s="26">
        <v>0.7134363852556478</v>
      </c>
      <c r="N275" s="26">
        <v>0.673801030519223</v>
      </c>
    </row>
    <row r="276" spans="1:14" ht="12.75">
      <c r="A276" s="41">
        <f>VLOOKUP(A273,'Load &amp; Coincident Factors'!B$2:D$151,3,0)</f>
        <v>0.46855092244443636</v>
      </c>
      <c r="B276" s="14">
        <v>4</v>
      </c>
      <c r="C276" s="26">
        <v>0.2774474831549742</v>
      </c>
      <c r="D276" s="26">
        <v>0.2774474831549742</v>
      </c>
      <c r="E276" s="26">
        <v>0.26753864447086795</v>
      </c>
      <c r="F276" s="26">
        <v>0.2774474831549742</v>
      </c>
      <c r="G276" s="26">
        <v>0.2774474831549742</v>
      </c>
      <c r="H276" s="26">
        <v>0.26753864447086795</v>
      </c>
      <c r="I276" s="26">
        <v>0.3071739992072928</v>
      </c>
      <c r="J276" s="26">
        <v>0.2378121284185493</v>
      </c>
      <c r="K276" s="26">
        <v>0.3369005152596115</v>
      </c>
      <c r="L276" s="26">
        <v>0.2378121284185493</v>
      </c>
      <c r="M276" s="26">
        <v>0.32699167657550526</v>
      </c>
      <c r="N276" s="26">
        <v>0.3369005152596115</v>
      </c>
    </row>
    <row r="277" spans="1:14" ht="12.75">
      <c r="A277" s="51" t="s">
        <v>187</v>
      </c>
      <c r="B277" s="14">
        <v>1</v>
      </c>
      <c r="C277" s="26">
        <v>6.142216739684739</v>
      </c>
      <c r="D277" s="26">
        <v>5.1522781850822685</v>
      </c>
      <c r="E277" s="26">
        <v>5.74903980125673</v>
      </c>
      <c r="F277" s="26">
        <v>5.253225984530071</v>
      </c>
      <c r="G277" s="26">
        <v>5.967836208293518</v>
      </c>
      <c r="H277" s="26">
        <v>4.918572371903329</v>
      </c>
      <c r="I277" s="26">
        <v>4.837872323288842</v>
      </c>
      <c r="J277" s="26">
        <v>5.292706613015385</v>
      </c>
      <c r="K277" s="26">
        <v>4.534901174628516</v>
      </c>
      <c r="L277" s="26">
        <v>5.4186742060549005</v>
      </c>
      <c r="M277" s="26">
        <v>5.14367093522288</v>
      </c>
      <c r="N277" s="26">
        <v>5.859892200313266</v>
      </c>
    </row>
    <row r="278" spans="1:14" ht="12.75">
      <c r="A278" s="41" t="s">
        <v>103</v>
      </c>
      <c r="B278" s="14">
        <v>2</v>
      </c>
      <c r="C278" s="26">
        <v>2.859532456962305</v>
      </c>
      <c r="D278" s="26">
        <v>2.9507147755477017</v>
      </c>
      <c r="E278" s="26">
        <v>2.6879524129106045</v>
      </c>
      <c r="F278" s="26">
        <v>2.720739156011654</v>
      </c>
      <c r="G278" s="26">
        <v>2.61471699065727</v>
      </c>
      <c r="H278" s="26">
        <v>2.60476556853419</v>
      </c>
      <c r="I278" s="26">
        <v>2.475908082201837</v>
      </c>
      <c r="J278" s="26">
        <v>2.558095660901716</v>
      </c>
      <c r="K278" s="26">
        <v>2.5592964753437064</v>
      </c>
      <c r="L278" s="26">
        <v>2.7288467730327746</v>
      </c>
      <c r="M278" s="26">
        <v>2.6967456040306663</v>
      </c>
      <c r="N278" s="26">
        <v>3.1126570890539162</v>
      </c>
    </row>
    <row r="279" spans="1:14" ht="12.75">
      <c r="A279" s="41">
        <f>VLOOKUP(A277,'Load &amp; Coincident Factors'!B$2:D$151,2,0)</f>
        <v>0.5032583981810612</v>
      </c>
      <c r="B279" s="14">
        <v>3</v>
      </c>
      <c r="C279" s="26">
        <v>0.8775674104509776</v>
      </c>
      <c r="D279" s="26">
        <v>0.7380147369528485</v>
      </c>
      <c r="E279" s="26">
        <v>0.7593625278454262</v>
      </c>
      <c r="F279" s="26">
        <v>0.7476950509373076</v>
      </c>
      <c r="G279" s="26">
        <v>0.7111199232496133</v>
      </c>
      <c r="H279" s="26">
        <v>0.6732432067372008</v>
      </c>
      <c r="I279" s="26">
        <v>0.6936187078874353</v>
      </c>
      <c r="J279" s="26">
        <v>0.6936187078874353</v>
      </c>
      <c r="K279" s="26">
        <v>0.7024118990074973</v>
      </c>
      <c r="L279" s="26">
        <v>0.7560311926580753</v>
      </c>
      <c r="M279" s="26">
        <v>0.830111154336834</v>
      </c>
      <c r="N279" s="26">
        <v>0.9061782789392521</v>
      </c>
    </row>
    <row r="280" spans="1:14" ht="12.75">
      <c r="A280" s="41">
        <f>VLOOKUP(A277,'Load &amp; Coincident Factors'!B$2:D$151,3,0)</f>
        <v>0.5032583981810612</v>
      </c>
      <c r="B280" s="14">
        <v>4</v>
      </c>
      <c r="C280" s="26">
        <v>0.38537164455507134</v>
      </c>
      <c r="D280" s="26">
        <v>0.36203669073883415</v>
      </c>
      <c r="E280" s="26">
        <v>0.32976518798083393</v>
      </c>
      <c r="F280" s="26">
        <v>0.31828365233338934</v>
      </c>
      <c r="G280" s="26">
        <v>0.35523066254243163</v>
      </c>
      <c r="H280" s="26">
        <v>0.26753864447086795</v>
      </c>
      <c r="I280" s="26">
        <v>0.3071739992072928</v>
      </c>
      <c r="J280" s="26">
        <v>0.2378121284185493</v>
      </c>
      <c r="K280" s="26">
        <v>0.3563463101064759</v>
      </c>
      <c r="L280" s="26">
        <v>0.267953110431189</v>
      </c>
      <c r="M280" s="26">
        <v>0.40185798673593304</v>
      </c>
      <c r="N280" s="26">
        <v>0.4807993971264078</v>
      </c>
    </row>
    <row r="281" spans="1:14" ht="12.75">
      <c r="A281" s="51" t="s">
        <v>188</v>
      </c>
      <c r="B281" s="14">
        <v>1</v>
      </c>
      <c r="C281" s="26">
        <v>-1.6901702841991408</v>
      </c>
      <c r="D281" s="26">
        <v>-0.880209854520285</v>
      </c>
      <c r="E281" s="26">
        <v>0.21579126419068442</v>
      </c>
      <c r="F281" s="26">
        <v>-0.04530236137892348</v>
      </c>
      <c r="G281" s="26">
        <v>2.35235033803253</v>
      </c>
      <c r="H281" s="26">
        <v>3.1393135312883373</v>
      </c>
      <c r="I281" s="26">
        <v>3.920888784355655</v>
      </c>
      <c r="J281" s="26">
        <v>4.354722173080901</v>
      </c>
      <c r="K281" s="26">
        <v>2.9924397175655657</v>
      </c>
      <c r="L281" s="26">
        <v>1.309515484820787</v>
      </c>
      <c r="M281" s="26">
        <v>0.24945512054477137</v>
      </c>
      <c r="N281" s="26">
        <v>-3.5002625428495318</v>
      </c>
    </row>
    <row r="282" spans="1:14" ht="12.75">
      <c r="A282" s="41" t="s">
        <v>103</v>
      </c>
      <c r="B282" s="14">
        <v>2</v>
      </c>
      <c r="C282" s="26">
        <v>0.30046259316467006</v>
      </c>
      <c r="D282" s="26">
        <v>0.6670447417027715</v>
      </c>
      <c r="E282" s="26">
        <v>0.6002736400430315</v>
      </c>
      <c r="F282" s="26">
        <v>0.36110636493976106</v>
      </c>
      <c r="G282" s="26">
        <v>1.062353963088936</v>
      </c>
      <c r="H282" s="26">
        <v>2.102828820262956</v>
      </c>
      <c r="I282" s="26">
        <v>2.2116282838476575</v>
      </c>
      <c r="J282" s="26">
        <v>2.902479322293457</v>
      </c>
      <c r="K282" s="26">
        <v>2.0970277534651376</v>
      </c>
      <c r="L282" s="26">
        <v>1.0868234770664922</v>
      </c>
      <c r="M282" s="26">
        <v>1.0612830524291639</v>
      </c>
      <c r="N282" s="26">
        <v>-0.16848230878006137</v>
      </c>
    </row>
    <row r="283" spans="1:14" ht="12.75">
      <c r="A283" s="41">
        <f>VLOOKUP(A281,'Load &amp; Coincident Factors'!B$2:D$151,2,0)</f>
        <v>0.5032583981810612</v>
      </c>
      <c r="B283" s="14">
        <v>3</v>
      </c>
      <c r="C283" s="26">
        <v>1.8741524007045995</v>
      </c>
      <c r="D283" s="26">
        <v>1.698941782038774</v>
      </c>
      <c r="E283" s="26">
        <v>1.9154770195744206</v>
      </c>
      <c r="F283" s="26">
        <v>1.8650899852883902</v>
      </c>
      <c r="G283" s="26">
        <v>1.8735910149715016</v>
      </c>
      <c r="H283" s="26">
        <v>1.8059364481149167</v>
      </c>
      <c r="I283" s="26">
        <v>1.9371944143294708</v>
      </c>
      <c r="J283" s="26">
        <v>1.9976225408941344</v>
      </c>
      <c r="K283" s="26">
        <v>1.8682764267347087</v>
      </c>
      <c r="L283" s="26">
        <v>1.6603339503843164</v>
      </c>
      <c r="M283" s="26">
        <v>1.9128915390261292</v>
      </c>
      <c r="N283" s="26">
        <v>1.5966355461251862</v>
      </c>
    </row>
    <row r="284" spans="1:14" ht="12.75">
      <c r="A284" s="41">
        <f>VLOOKUP(A281,'Load &amp; Coincident Factors'!B$2:D$151,3,0)</f>
        <v>-0.19532644243926753</v>
      </c>
      <c r="B284" s="14">
        <v>4</v>
      </c>
      <c r="C284" s="26">
        <v>0.6223033390250007</v>
      </c>
      <c r="D284" s="26">
        <v>0.6831787825145932</v>
      </c>
      <c r="E284" s="26">
        <v>0.7031547935176838</v>
      </c>
      <c r="F284" s="26">
        <v>0.7592730868765837</v>
      </c>
      <c r="G284" s="26">
        <v>0.7744919477489818</v>
      </c>
      <c r="H284" s="26">
        <v>0.7947684392010861</v>
      </c>
      <c r="I284" s="26">
        <v>0.928259573940164</v>
      </c>
      <c r="J284" s="26">
        <v>0.7166828076916485</v>
      </c>
      <c r="K284" s="26">
        <v>1.0008446191007963</v>
      </c>
      <c r="L284" s="26">
        <v>0.3670766403511643</v>
      </c>
      <c r="M284" s="26">
        <v>0.8655812477564896</v>
      </c>
      <c r="N284" s="26">
        <v>0.7671882719416783</v>
      </c>
    </row>
    <row r="285" spans="1:14" ht="12.75">
      <c r="A285" s="51" t="s">
        <v>189</v>
      </c>
      <c r="B285" s="14">
        <v>1</v>
      </c>
      <c r="C285" s="26">
        <v>2.8944722116836306</v>
      </c>
      <c r="D285" s="26">
        <v>2.4131645224184033</v>
      </c>
      <c r="E285" s="26">
        <v>2.535803286641643</v>
      </c>
      <c r="F285" s="26">
        <v>2.5241531227164296</v>
      </c>
      <c r="G285" s="26">
        <v>2.6605848578448237</v>
      </c>
      <c r="H285" s="26">
        <v>2.6272986884936076</v>
      </c>
      <c r="I285" s="26">
        <v>2.6416065443196524</v>
      </c>
      <c r="J285" s="26">
        <v>2.897587641100198</v>
      </c>
      <c r="K285" s="26">
        <v>2.6099586705473805</v>
      </c>
      <c r="L285" s="26">
        <v>2.8461188725477755</v>
      </c>
      <c r="M285" s="26">
        <v>2.904582907606121</v>
      </c>
      <c r="N285" s="26">
        <v>2.4352165851890746</v>
      </c>
    </row>
    <row r="286" spans="1:14" ht="12.75">
      <c r="A286" s="41" t="s">
        <v>103</v>
      </c>
      <c r="B286" s="14">
        <v>2</v>
      </c>
      <c r="C286" s="26">
        <v>2.968050283457628</v>
      </c>
      <c r="D286" s="26">
        <v>2.8214558917615356</v>
      </c>
      <c r="E286" s="26">
        <v>2.5618289203636966</v>
      </c>
      <c r="F286" s="26">
        <v>2.124370554082215</v>
      </c>
      <c r="G286" s="26">
        <v>1.9087905608205638</v>
      </c>
      <c r="H286" s="26">
        <v>2.278417949799967</v>
      </c>
      <c r="I286" s="26">
        <v>1.900474228504143</v>
      </c>
      <c r="J286" s="26">
        <v>2.715839915716077</v>
      </c>
      <c r="K286" s="26">
        <v>2.2943953148103806</v>
      </c>
      <c r="L286" s="26">
        <v>2.362158678141663</v>
      </c>
      <c r="M286" s="26">
        <v>2.8925530867016107</v>
      </c>
      <c r="N286" s="26">
        <v>2.816317323026782</v>
      </c>
    </row>
    <row r="287" spans="1:14" ht="12.75">
      <c r="A287" s="41">
        <f>VLOOKUP(A285,'Load &amp; Coincident Factors'!B$2:D$151,2,0)</f>
        <v>0.5032583981810612</v>
      </c>
      <c r="B287" s="14">
        <v>3</v>
      </c>
      <c r="C287" s="26">
        <v>2.0157588162819446</v>
      </c>
      <c r="D287" s="26">
        <v>1.723870258614723</v>
      </c>
      <c r="E287" s="26">
        <v>1.8291377912863087</v>
      </c>
      <c r="F287" s="26">
        <v>1.787405248437026</v>
      </c>
      <c r="G287" s="26">
        <v>1.7979320017041844</v>
      </c>
      <c r="H287" s="26">
        <v>1.703258836270553</v>
      </c>
      <c r="I287" s="26">
        <v>1.772176823865315</v>
      </c>
      <c r="J287" s="26">
        <v>1.8509402382593292</v>
      </c>
      <c r="K287" s="26">
        <v>1.6964455715914846</v>
      </c>
      <c r="L287" s="26">
        <v>1.899792902036236</v>
      </c>
      <c r="M287" s="26">
        <v>1.9044945733407883</v>
      </c>
      <c r="N287" s="26">
        <v>1.774496445912166</v>
      </c>
    </row>
    <row r="288" spans="1:14" ht="12.75">
      <c r="A288" s="41">
        <f>VLOOKUP(A285,'Load &amp; Coincident Factors'!B$2:D$151,3,0)</f>
        <v>0.49078260464460655</v>
      </c>
      <c r="B288" s="14">
        <v>4</v>
      </c>
      <c r="C288" s="26">
        <v>0.7522051676089822</v>
      </c>
      <c r="D288" s="26">
        <v>0.7699196557745611</v>
      </c>
      <c r="E288" s="26">
        <v>0.7556794139193127</v>
      </c>
      <c r="F288" s="26">
        <v>0.7801395527931644</v>
      </c>
      <c r="G288" s="26">
        <v>0.7740076145820025</v>
      </c>
      <c r="H288" s="26">
        <v>0.7580978635423848</v>
      </c>
      <c r="I288" s="26">
        <v>0.8860884119326575</v>
      </c>
      <c r="J288" s="26">
        <v>0.6891798759476225</v>
      </c>
      <c r="K288" s="26">
        <v>0.9550063995274197</v>
      </c>
      <c r="L288" s="26">
        <v>0.627860493836003</v>
      </c>
      <c r="M288" s="26">
        <v>0.9267651580946824</v>
      </c>
      <c r="N288" s="26">
        <v>0.9205656059127243</v>
      </c>
    </row>
    <row r="289" spans="1:14" ht="12.75">
      <c r="A289" s="51" t="s">
        <v>190</v>
      </c>
      <c r="B289" s="14">
        <v>1</v>
      </c>
      <c r="C289" s="26">
        <v>3.8436899833474856</v>
      </c>
      <c r="D289" s="26">
        <v>3.0075048565251783</v>
      </c>
      <c r="E289" s="26">
        <v>2.80140388005739</v>
      </c>
      <c r="F289" s="26">
        <v>2.961017897526852</v>
      </c>
      <c r="G289" s="26">
        <v>2.3692463652027462</v>
      </c>
      <c r="H289" s="26">
        <v>2.1427636641374126</v>
      </c>
      <c r="I289" s="26">
        <v>2.1232647427798987</v>
      </c>
      <c r="J289" s="26">
        <v>2.327843408147653</v>
      </c>
      <c r="K289" s="26">
        <v>2.22117027330441</v>
      </c>
      <c r="L289" s="26">
        <v>2.91355670163927</v>
      </c>
      <c r="M289" s="26">
        <v>3.0584820264313475</v>
      </c>
      <c r="N289" s="26">
        <v>3.8466584108398663</v>
      </c>
    </row>
    <row r="290" spans="1:14" ht="12.75">
      <c r="A290" s="41" t="s">
        <v>103</v>
      </c>
      <c r="B290" s="14">
        <v>2</v>
      </c>
      <c r="C290" s="26">
        <v>4.19596376707514</v>
      </c>
      <c r="D290" s="26">
        <v>3.595089901403048</v>
      </c>
      <c r="E290" s="26">
        <v>4.115091087801927</v>
      </c>
      <c r="F290" s="26">
        <v>2.8750459773688695</v>
      </c>
      <c r="G290" s="26">
        <v>2.2718736699474755</v>
      </c>
      <c r="H290" s="26">
        <v>2.1901486653173077</v>
      </c>
      <c r="I290" s="26">
        <v>2.2536227587423205</v>
      </c>
      <c r="J290" s="26">
        <v>2.1794325872200635</v>
      </c>
      <c r="K290" s="26">
        <v>2.6104329978870013</v>
      </c>
      <c r="L290" s="26">
        <v>3.0239134388580124</v>
      </c>
      <c r="M290" s="26">
        <v>3.7722543664515134</v>
      </c>
      <c r="N290" s="26">
        <v>4.26379144861873</v>
      </c>
    </row>
    <row r="291" spans="1:14" ht="12.75">
      <c r="A291" s="41">
        <f>VLOOKUP(A289,'Load &amp; Coincident Factors'!B$2:D$151,2,0)</f>
        <v>0.5032583981810612</v>
      </c>
      <c r="B291" s="14">
        <v>3</v>
      </c>
      <c r="C291" s="26">
        <v>2.320932843958208</v>
      </c>
      <c r="D291" s="26">
        <v>2.474458144712106</v>
      </c>
      <c r="E291" s="26">
        <v>2.143692184202056</v>
      </c>
      <c r="F291" s="26">
        <v>2.0652855750350594</v>
      </c>
      <c r="G291" s="26">
        <v>2.074098896178404</v>
      </c>
      <c r="H291" s="26">
        <v>1.9288845591816854</v>
      </c>
      <c r="I291" s="26">
        <v>2.532878714076961</v>
      </c>
      <c r="J291" s="26">
        <v>2.104237700925475</v>
      </c>
      <c r="K291" s="26">
        <v>1.938169759828121</v>
      </c>
      <c r="L291" s="26">
        <v>2.1766165491430582</v>
      </c>
      <c r="M291" s="26">
        <v>2.2165276729811922</v>
      </c>
      <c r="N291" s="26">
        <v>2.3107953179548164</v>
      </c>
    </row>
    <row r="292" spans="1:14" ht="12.75">
      <c r="A292" s="41">
        <f>VLOOKUP(A289,'Load &amp; Coincident Factors'!B$2:D$151,3,0)</f>
        <v>0.45367351743967005</v>
      </c>
      <c r="B292" s="14">
        <v>4</v>
      </c>
      <c r="C292" s="26">
        <v>0.9542742757043764</v>
      </c>
      <c r="D292" s="26">
        <v>0.9301327540236446</v>
      </c>
      <c r="E292" s="26">
        <v>0.8934790698825315</v>
      </c>
      <c r="F292" s="26">
        <v>0.9064631118460034</v>
      </c>
      <c r="G292" s="26">
        <v>0.9148197924277951</v>
      </c>
      <c r="H292" s="26">
        <v>0.8670238675109597</v>
      </c>
      <c r="I292" s="26">
        <v>1.2664393570384804</v>
      </c>
      <c r="J292" s="26">
        <v>0.7793472966390649</v>
      </c>
      <c r="K292" s="26">
        <v>1.091086215294691</v>
      </c>
      <c r="L292" s="26">
        <v>0.8629141024569825</v>
      </c>
      <c r="M292" s="26">
        <v>1.6811830471033877</v>
      </c>
      <c r="N292" s="26">
        <v>1.1611818607045084</v>
      </c>
    </row>
    <row r="293" spans="1:14" ht="12.75">
      <c r="A293" s="51" t="s">
        <v>191</v>
      </c>
      <c r="B293" s="14">
        <v>1</v>
      </c>
      <c r="C293" s="26">
        <v>-3.293423720969891</v>
      </c>
      <c r="D293" s="26">
        <v>-1.5925932453251677</v>
      </c>
      <c r="E293" s="26">
        <v>-0.16398819091070696</v>
      </c>
      <c r="F293" s="26">
        <v>-0.4889577849959384</v>
      </c>
      <c r="G293" s="26">
        <v>1.1370296417585917</v>
      </c>
      <c r="H293" s="26">
        <v>1.4695830737635658</v>
      </c>
      <c r="I293" s="26">
        <v>1.5720983971921323</v>
      </c>
      <c r="J293" s="26">
        <v>1.7237920216814078</v>
      </c>
      <c r="K293" s="26">
        <v>1.4396740584477228</v>
      </c>
      <c r="L293" s="26">
        <v>0.4638951916798516</v>
      </c>
      <c r="M293" s="26">
        <v>-1.000689968592031</v>
      </c>
      <c r="N293" s="26">
        <v>-5.3464144725881315</v>
      </c>
    </row>
    <row r="294" spans="1:14" ht="12.75">
      <c r="A294" s="41" t="s">
        <v>103</v>
      </c>
      <c r="B294" s="14">
        <v>2</v>
      </c>
      <c r="C294" s="26">
        <v>-1.033664187739441</v>
      </c>
      <c r="D294" s="26">
        <v>0.11457967721198205</v>
      </c>
      <c r="E294" s="26">
        <v>1.8589786805722235</v>
      </c>
      <c r="F294" s="26">
        <v>2.1288177890957534</v>
      </c>
      <c r="G294" s="26">
        <v>2.925010150239377</v>
      </c>
      <c r="H294" s="26">
        <v>3.2561572340671705</v>
      </c>
      <c r="I294" s="26">
        <v>3.3078496728957534</v>
      </c>
      <c r="J294" s="26">
        <v>3.4175341108741883</v>
      </c>
      <c r="K294" s="26">
        <v>3.8664043487433837</v>
      </c>
      <c r="L294" s="26">
        <v>2.607781607476972</v>
      </c>
      <c r="M294" s="26">
        <v>0.9752856788120212</v>
      </c>
      <c r="N294" s="26">
        <v>-2.8864077866183813</v>
      </c>
    </row>
    <row r="295" spans="1:14" ht="12.75">
      <c r="A295" s="41">
        <f>VLOOKUP(A293,'Load &amp; Coincident Factors'!B$2:D$151,2,0)</f>
        <v>0.6739188231123713</v>
      </c>
      <c r="B295" s="14">
        <v>3</v>
      </c>
      <c r="C295" s="26">
        <v>0.6904721818237839</v>
      </c>
      <c r="D295" s="26">
        <v>1.2446796795044262</v>
      </c>
      <c r="E295" s="26">
        <v>1.2952942550717987</v>
      </c>
      <c r="F295" s="26">
        <v>1.1517689718329827</v>
      </c>
      <c r="G295" s="26">
        <v>2.3846765069266156</v>
      </c>
      <c r="H295" s="26">
        <v>1.7050269615971347</v>
      </c>
      <c r="I295" s="26">
        <v>2.3777082615071903</v>
      </c>
      <c r="J295" s="26">
        <v>2.4711860057349693</v>
      </c>
      <c r="K295" s="26">
        <v>2.2941187521005277</v>
      </c>
      <c r="L295" s="26">
        <v>1.7333725099017112</v>
      </c>
      <c r="M295" s="26">
        <v>1.3335221844163656</v>
      </c>
      <c r="N295" s="26">
        <v>0.036244022306102595</v>
      </c>
    </row>
    <row r="296" spans="1:14" ht="12.75">
      <c r="A296" s="41">
        <f>VLOOKUP(A293,'Load &amp; Coincident Factors'!B$2:D$151,3,0)</f>
        <v>-0.5740476261278139</v>
      </c>
      <c r="B296" s="14">
        <v>4</v>
      </c>
      <c r="C296" s="26">
        <v>0.24690281556281057</v>
      </c>
      <c r="D296" s="26">
        <v>0.45784506116270185</v>
      </c>
      <c r="E296" s="26">
        <v>0.5553082582164347</v>
      </c>
      <c r="F296" s="26">
        <v>0.6610271428261874</v>
      </c>
      <c r="G296" s="26">
        <v>0.541331074616694</v>
      </c>
      <c r="H296" s="26">
        <v>0.7983890292830849</v>
      </c>
      <c r="I296" s="26">
        <v>0.9402726322309389</v>
      </c>
      <c r="J296" s="26">
        <v>0.720681038002543</v>
      </c>
      <c r="K296" s="26">
        <v>1.280782924211676</v>
      </c>
      <c r="L296" s="26">
        <v>0.614594245558703</v>
      </c>
      <c r="M296" s="26">
        <v>0.8981536129872227</v>
      </c>
      <c r="N296" s="26">
        <v>0.21112843176795595</v>
      </c>
    </row>
    <row r="297" spans="1:14" ht="12.75">
      <c r="A297" s="51" t="s">
        <v>192</v>
      </c>
      <c r="B297" s="14">
        <v>1</v>
      </c>
      <c r="C297" s="26">
        <v>0.011610503872001746</v>
      </c>
      <c r="D297" s="26">
        <v>0.4178880804494583</v>
      </c>
      <c r="E297" s="26">
        <v>1.0293294155628383</v>
      </c>
      <c r="F297" s="26">
        <v>0.9126698827175395</v>
      </c>
      <c r="G297" s="26">
        <v>1.3680734136067036</v>
      </c>
      <c r="H297" s="26">
        <v>1.4210064636713449</v>
      </c>
      <c r="I297" s="26">
        <v>1.4471497017698252</v>
      </c>
      <c r="J297" s="26">
        <v>1.5840422411264303</v>
      </c>
      <c r="K297" s="26">
        <v>1.4154043412216706</v>
      </c>
      <c r="L297" s="26">
        <v>1.3114359708349614</v>
      </c>
      <c r="M297" s="26">
        <v>0.6543980236179909</v>
      </c>
      <c r="N297" s="26">
        <v>-0.7648063302995057</v>
      </c>
    </row>
    <row r="298" spans="1:14" ht="12.75">
      <c r="A298" s="41" t="s">
        <v>103</v>
      </c>
      <c r="B298" s="14">
        <v>2</v>
      </c>
      <c r="C298" s="26">
        <v>2.270337403255986</v>
      </c>
      <c r="D298" s="26">
        <v>2.3973608373090722</v>
      </c>
      <c r="E298" s="26">
        <v>3.297526244334794</v>
      </c>
      <c r="F298" s="26">
        <v>3.2913498954705904</v>
      </c>
      <c r="G298" s="26">
        <v>3.137457218941084</v>
      </c>
      <c r="H298" s="26">
        <v>3.2382954230352214</v>
      </c>
      <c r="I298" s="26">
        <v>3.2178570104322484</v>
      </c>
      <c r="J298" s="26">
        <v>3.304977021609465</v>
      </c>
      <c r="K298" s="26">
        <v>3.8505771018401616</v>
      </c>
      <c r="L298" s="26">
        <v>3.5625906705735453</v>
      </c>
      <c r="M298" s="26">
        <v>2.8058022609061335</v>
      </c>
      <c r="N298" s="26">
        <v>1.6871727976680073</v>
      </c>
    </row>
    <row r="299" spans="1:14" ht="12.75">
      <c r="A299" s="41">
        <f>VLOOKUP(A297,'Load &amp; Coincident Factors'!B$2:D$151,2,0)</f>
        <v>0.6739188231123713</v>
      </c>
      <c r="B299" s="14">
        <v>3</v>
      </c>
      <c r="C299" s="26">
        <v>1.7233343891869872</v>
      </c>
      <c r="D299" s="26">
        <v>1.9184236363277263</v>
      </c>
      <c r="E299" s="26">
        <v>1.8612843145946054</v>
      </c>
      <c r="F299" s="26">
        <v>1.7546082263664453</v>
      </c>
      <c r="G299" s="26">
        <v>2.4183663932694675</v>
      </c>
      <c r="H299" s="26">
        <v>1.801806095342897</v>
      </c>
      <c r="I299" s="26">
        <v>2.3467292461132296</v>
      </c>
      <c r="J299" s="26">
        <v>2.4445096313679477</v>
      </c>
      <c r="K299" s="26">
        <v>2.3884884068712045</v>
      </c>
      <c r="L299" s="26">
        <v>1.977164214933708</v>
      </c>
      <c r="M299" s="26">
        <v>1.8803992238695346</v>
      </c>
      <c r="N299" s="26">
        <v>1.4644159562197572</v>
      </c>
    </row>
    <row r="300" spans="1:14" ht="12.75">
      <c r="A300" s="41">
        <f>VLOOKUP(A297,'Load &amp; Coincident Factors'!B$2:D$151,3,0)</f>
        <v>0.0020320427037863386</v>
      </c>
      <c r="B300" s="14">
        <v>4</v>
      </c>
      <c r="C300" s="26">
        <v>0.6787882268801999</v>
      </c>
      <c r="D300" s="26">
        <v>0.7478810704261833</v>
      </c>
      <c r="E300" s="26">
        <v>0.7596291861473796</v>
      </c>
      <c r="F300" s="26">
        <v>0.7672013857927785</v>
      </c>
      <c r="G300" s="26">
        <v>0.7279865286450582</v>
      </c>
      <c r="H300" s="26">
        <v>0.7920211205632152</v>
      </c>
      <c r="I300" s="26">
        <v>0.9289136599198201</v>
      </c>
      <c r="J300" s="26">
        <v>0.7137968123594407</v>
      </c>
      <c r="K300" s="26">
        <v>1.2711450083113327</v>
      </c>
      <c r="L300" s="26">
        <v>0.6862273678870836</v>
      </c>
      <c r="M300" s="26">
        <v>1.1478983144184975</v>
      </c>
      <c r="N300" s="26">
        <v>0.805697321619667</v>
      </c>
    </row>
    <row r="301" spans="1:14" ht="12.75">
      <c r="A301" s="51" t="s">
        <v>193</v>
      </c>
      <c r="B301" s="14">
        <v>1</v>
      </c>
      <c r="C301" s="26">
        <v>1.7686358935893247</v>
      </c>
      <c r="D301" s="26">
        <v>1.486762158782708</v>
      </c>
      <c r="E301" s="26">
        <v>1.6767617144389784</v>
      </c>
      <c r="F301" s="26">
        <v>1.665971614114306</v>
      </c>
      <c r="G301" s="26">
        <v>1.5289135130130402</v>
      </c>
      <c r="H301" s="26">
        <v>1.4495097724268982</v>
      </c>
      <c r="I301" s="26">
        <v>1.4471497017698252</v>
      </c>
      <c r="J301" s="26">
        <v>1.5840422411264303</v>
      </c>
      <c r="K301" s="26">
        <v>1.4500155018534138</v>
      </c>
      <c r="L301" s="26">
        <v>1.7898843678031777</v>
      </c>
      <c r="M301" s="26">
        <v>1.5400365456655405</v>
      </c>
      <c r="N301" s="26">
        <v>1.66815466704951</v>
      </c>
    </row>
    <row r="302" spans="1:14" ht="12.75">
      <c r="A302" s="41" t="s">
        <v>103</v>
      </c>
      <c r="B302" s="14">
        <v>2</v>
      </c>
      <c r="C302" s="26">
        <v>4.0273627929733085</v>
      </c>
      <c r="D302" s="26">
        <v>3.6107874100454858</v>
      </c>
      <c r="E302" s="26">
        <v>4.073223432610924</v>
      </c>
      <c r="F302" s="26">
        <v>3.9245305399689534</v>
      </c>
      <c r="G302" s="26">
        <v>3.2881175652204364</v>
      </c>
      <c r="H302" s="26">
        <v>3.2790144355431545</v>
      </c>
      <c r="I302" s="26">
        <v>3.238216516686215</v>
      </c>
      <c r="J302" s="26">
        <v>3.304977021609465</v>
      </c>
      <c r="K302" s="26">
        <v>3.895368015598888</v>
      </c>
      <c r="L302" s="26">
        <v>4.0919378331766785</v>
      </c>
      <c r="M302" s="26">
        <v>3.787130462347326</v>
      </c>
      <c r="N302" s="26">
        <v>4.111989992515436</v>
      </c>
    </row>
    <row r="303" spans="1:14" ht="12.75">
      <c r="A303" s="41">
        <f>VLOOKUP(A301,'Load &amp; Coincident Factors'!B$2:D$151,2,0)</f>
        <v>0.6739188231123713</v>
      </c>
      <c r="B303" s="14">
        <v>3</v>
      </c>
      <c r="C303" s="26">
        <v>2.2750770086694834</v>
      </c>
      <c r="D303" s="26">
        <v>2.278786897022936</v>
      </c>
      <c r="E303" s="26">
        <v>2.1666769084041055</v>
      </c>
      <c r="F303" s="26">
        <v>2.0803603264299118</v>
      </c>
      <c r="G303" s="26">
        <v>2.4468697020250207</v>
      </c>
      <c r="H303" s="26">
        <v>1.862884614104797</v>
      </c>
      <c r="I303" s="26">
        <v>2.3467292461132296</v>
      </c>
      <c r="J303" s="26">
        <v>2.4445096313679477</v>
      </c>
      <c r="K303" s="26">
        <v>2.4495669256331043</v>
      </c>
      <c r="L303" s="26">
        <v>2.1135729068352846</v>
      </c>
      <c r="M303" s="26">
        <v>2.1756120645520514</v>
      </c>
      <c r="N303" s="26">
        <v>2.2238255394927138</v>
      </c>
    </row>
    <row r="304" spans="1:14" ht="12.75">
      <c r="A304" s="41">
        <f>VLOOKUP(A301,'Load &amp; Coincident Factors'!B$2:D$151,3,0)</f>
        <v>0.2898637939517165</v>
      </c>
      <c r="B304" s="14">
        <v>4</v>
      </c>
      <c r="C304" s="26">
        <v>0.9088506475500231</v>
      </c>
      <c r="D304" s="26">
        <v>0.9026133179563298</v>
      </c>
      <c r="E304" s="26">
        <v>0.8695705199187995</v>
      </c>
      <c r="F304" s="26">
        <v>0.8262439539292818</v>
      </c>
      <c r="G304" s="26">
        <v>0.8297840599148916</v>
      </c>
      <c r="H304" s="26">
        <v>0.7920211205632152</v>
      </c>
      <c r="I304" s="26">
        <v>0.9289136599198201</v>
      </c>
      <c r="J304" s="26">
        <v>0.7137968123594407</v>
      </c>
      <c r="K304" s="26">
        <v>1.2711450083113327</v>
      </c>
      <c r="L304" s="26">
        <v>0.726946380395017</v>
      </c>
      <c r="M304" s="26">
        <v>1.2822710556946775</v>
      </c>
      <c r="N304" s="26">
        <v>1.1212696685561503</v>
      </c>
    </row>
    <row r="305" spans="1:14" ht="12.75">
      <c r="A305" s="51" t="s">
        <v>194</v>
      </c>
      <c r="B305" s="14">
        <v>1</v>
      </c>
      <c r="C305" s="26">
        <v>3.5140150957563456</v>
      </c>
      <c r="D305" s="26">
        <v>3.4926430026608224</v>
      </c>
      <c r="E305" s="26">
        <v>3.536542256712105</v>
      </c>
      <c r="F305" s="26">
        <v>3.5066498693067647</v>
      </c>
      <c r="G305" s="26">
        <v>3.7205135149039545</v>
      </c>
      <c r="H305" s="26">
        <v>3.6262027305224147</v>
      </c>
      <c r="I305" s="26">
        <v>3.8271812005224732</v>
      </c>
      <c r="J305" s="26">
        <v>4.241764588284946</v>
      </c>
      <c r="K305" s="26">
        <v>3.276737962221363</v>
      </c>
      <c r="L305" s="26">
        <v>3.8470168093678807</v>
      </c>
      <c r="M305" s="26">
        <v>3.215668755633056</v>
      </c>
      <c r="N305" s="26">
        <v>3.1922752937821186</v>
      </c>
    </row>
    <row r="306" spans="1:14" ht="12.75">
      <c r="A306" s="41" t="s">
        <v>103</v>
      </c>
      <c r="B306" s="14">
        <v>2</v>
      </c>
      <c r="C306" s="26">
        <v>3.5489592362096505</v>
      </c>
      <c r="D306" s="26">
        <v>3.312276325010499</v>
      </c>
      <c r="E306" s="26">
        <v>3.697840301625094</v>
      </c>
      <c r="F306" s="26">
        <v>3.375376913397647</v>
      </c>
      <c r="G306" s="26">
        <v>3.5521189844195886</v>
      </c>
      <c r="H306" s="26">
        <v>3.6612762348931085</v>
      </c>
      <c r="I306" s="26">
        <v>3.8748244120760984</v>
      </c>
      <c r="J306" s="26">
        <v>3.723629873259039</v>
      </c>
      <c r="K306" s="26">
        <v>3.816224744255937</v>
      </c>
      <c r="L306" s="26">
        <v>3.387933269856009</v>
      </c>
      <c r="M306" s="26">
        <v>3.542025491367087</v>
      </c>
      <c r="N306" s="26">
        <v>3.766583527714896</v>
      </c>
    </row>
    <row r="307" spans="1:14" ht="12.75">
      <c r="A307" s="54">
        <v>0.5335163519430762</v>
      </c>
      <c r="B307" s="14">
        <v>3</v>
      </c>
      <c r="C307" s="26">
        <v>1.2006045346196372</v>
      </c>
      <c r="D307" s="26">
        <v>0.9107784888061656</v>
      </c>
      <c r="E307" s="26">
        <v>0.973450933267439</v>
      </c>
      <c r="F307" s="26">
        <v>0.9590092473333367</v>
      </c>
      <c r="G307" s="26">
        <v>1.0141704130219285</v>
      </c>
      <c r="H307" s="26">
        <v>0.931858477255487</v>
      </c>
      <c r="I307" s="26">
        <v>1.0300525961001843</v>
      </c>
      <c r="J307" s="26">
        <v>1.0284627089517873</v>
      </c>
      <c r="K307" s="26">
        <v>0.9516406832026132</v>
      </c>
      <c r="L307" s="26">
        <v>0.991211770459151</v>
      </c>
      <c r="M307" s="26">
        <v>1.006519757288431</v>
      </c>
      <c r="N307" s="26">
        <v>0.9938106731446837</v>
      </c>
    </row>
    <row r="308" spans="1:14" ht="12.75">
      <c r="A308" s="54">
        <v>0.44198221649043673</v>
      </c>
      <c r="B308" s="14">
        <v>4</v>
      </c>
      <c r="C308" s="26">
        <v>0.3872999160860924</v>
      </c>
      <c r="D308" s="26">
        <v>0.3872999160860924</v>
      </c>
      <c r="E308" s="26">
        <v>0.3859987959027547</v>
      </c>
      <c r="F308" s="26">
        <v>0.3735818164052092</v>
      </c>
      <c r="G308" s="26">
        <v>0.37964592267145236</v>
      </c>
      <c r="H308" s="26">
        <v>0.368526725676102</v>
      </c>
      <c r="I308" s="26">
        <v>0.4340868397879674</v>
      </c>
      <c r="J308" s="26">
        <v>0.3386343382707613</v>
      </c>
      <c r="K308" s="26">
        <v>0.47365458936336263</v>
      </c>
      <c r="L308" s="26">
        <v>0.3331477659346365</v>
      </c>
      <c r="M308" s="26">
        <v>0.43192275639059474</v>
      </c>
      <c r="N308" s="26">
        <v>0.4583499402152252</v>
      </c>
    </row>
    <row r="309" spans="1:14" ht="12.75">
      <c r="A309" s="51" t="s">
        <v>195</v>
      </c>
      <c r="B309" s="14">
        <v>1</v>
      </c>
      <c r="C309" s="26">
        <v>3.93906797557553</v>
      </c>
      <c r="D309" s="26">
        <v>3.5926725583468886</v>
      </c>
      <c r="E309" s="26">
        <v>3.5503293080781706</v>
      </c>
      <c r="F309" s="26">
        <v>3.525392225764163</v>
      </c>
      <c r="G309" s="26">
        <v>3.692557550687715</v>
      </c>
      <c r="H309" s="26">
        <v>3.5173375846950976</v>
      </c>
      <c r="I309" s="26">
        <v>3.4974093264248705</v>
      </c>
      <c r="J309" s="26">
        <v>3.8461538461538463</v>
      </c>
      <c r="K309" s="26">
        <v>3.1785571941012356</v>
      </c>
      <c r="L309" s="26">
        <v>3.8816084094926353</v>
      </c>
      <c r="M309" s="26">
        <v>3.3043493094506102</v>
      </c>
      <c r="N309" s="26">
        <v>3.998276472867131</v>
      </c>
    </row>
    <row r="310" spans="1:14" ht="12.75">
      <c r="A310" s="41" t="s">
        <v>103</v>
      </c>
      <c r="B310" s="14">
        <v>2</v>
      </c>
      <c r="C310" s="26">
        <v>3.9237261211368573</v>
      </c>
      <c r="D310" s="26">
        <v>3.435126355071219</v>
      </c>
      <c r="E310" s="26">
        <v>3.7122182141957047</v>
      </c>
      <c r="F310" s="26">
        <v>3.3565850075368004</v>
      </c>
      <c r="G310" s="26">
        <v>3.430575307826918</v>
      </c>
      <c r="H310" s="26">
        <v>3.447588680749303</v>
      </c>
      <c r="I310" s="26">
        <v>3.4774810681546433</v>
      </c>
      <c r="J310" s="26">
        <v>3.328019131127939</v>
      </c>
      <c r="K310" s="26">
        <v>3.597050617776006</v>
      </c>
      <c r="L310" s="26">
        <v>3.316782009948794</v>
      </c>
      <c r="M310" s="26">
        <v>3.6085199771301353</v>
      </c>
      <c r="N310" s="26">
        <v>4.286985817245247</v>
      </c>
    </row>
    <row r="311" spans="1:14" ht="12.75">
      <c r="A311" s="41">
        <f>VLOOKUP(A309,'Load &amp; Coincident Factors'!B$2:D$151,2,0)</f>
        <v>0.5335163519430762</v>
      </c>
      <c r="B311" s="14">
        <v>3</v>
      </c>
      <c r="C311" s="26">
        <v>1.2408762191051972</v>
      </c>
      <c r="D311" s="26">
        <v>0.9242250633823949</v>
      </c>
      <c r="E311" s="26">
        <v>0.9764311362886845</v>
      </c>
      <c r="F311" s="26">
        <v>0.950381618787987</v>
      </c>
      <c r="G311" s="26">
        <v>0.9864487843762456</v>
      </c>
      <c r="H311" s="26">
        <v>0.9067357512953369</v>
      </c>
      <c r="I311" s="26">
        <v>0.9864487843762456</v>
      </c>
      <c r="J311" s="26">
        <v>0.9764846552411319</v>
      </c>
      <c r="K311" s="26">
        <v>0.9166998804304504</v>
      </c>
      <c r="L311" s="26">
        <v>0.9910590819803469</v>
      </c>
      <c r="M311" s="26">
        <v>1.011861805854927</v>
      </c>
      <c r="N311" s="26">
        <v>1.0330334309892857</v>
      </c>
    </row>
    <row r="312" spans="1:14" ht="12.75">
      <c r="A312" s="41">
        <f>VLOOKUP(A309,'Load &amp; Coincident Factors'!B$2:D$151,3,0)</f>
        <v>0.4902178980697641</v>
      </c>
      <c r="B312" s="14">
        <v>4</v>
      </c>
      <c r="C312" s="26">
        <v>0.38446667783000243</v>
      </c>
      <c r="D312" s="26">
        <v>0.37863690713431647</v>
      </c>
      <c r="E312" s="26">
        <v>0.3686727779992029</v>
      </c>
      <c r="F312" s="26">
        <v>0.3686727779992029</v>
      </c>
      <c r="G312" s="26">
        <v>0.3686727779992029</v>
      </c>
      <c r="H312" s="26">
        <v>0.35870864886408926</v>
      </c>
      <c r="I312" s="26">
        <v>0.41849342367477077</v>
      </c>
      <c r="J312" s="26">
        <v>0.32881626145874854</v>
      </c>
      <c r="K312" s="26">
        <v>0.4583499402152252</v>
      </c>
      <c r="L312" s="26">
        <v>0.32881626145874854</v>
      </c>
      <c r="M312" s="26">
        <v>0.4284575528098844</v>
      </c>
      <c r="N312" s="26">
        <v>0.4641797109109112</v>
      </c>
    </row>
    <row r="313" spans="1:14" ht="12.75">
      <c r="A313" s="51" t="s">
        <v>196</v>
      </c>
      <c r="B313" s="14">
        <v>1</v>
      </c>
      <c r="C313" s="26">
        <v>3.93906797557553</v>
      </c>
      <c r="D313" s="26">
        <v>3.5926725583468886</v>
      </c>
      <c r="E313" s="26">
        <v>3.5503293080781706</v>
      </c>
      <c r="F313" s="26">
        <v>3.525392225764163</v>
      </c>
      <c r="G313" s="26">
        <v>3.692557550687715</v>
      </c>
      <c r="H313" s="26">
        <v>3.5173375846950976</v>
      </c>
      <c r="I313" s="26">
        <v>3.4974093264248705</v>
      </c>
      <c r="J313" s="26">
        <v>3.8461538461538463</v>
      </c>
      <c r="K313" s="26">
        <v>3.1785571941012356</v>
      </c>
      <c r="L313" s="26">
        <v>3.8816084094926353</v>
      </c>
      <c r="M313" s="26">
        <v>3.3043493094506102</v>
      </c>
      <c r="N313" s="26">
        <v>3.998276472867131</v>
      </c>
    </row>
    <row r="314" spans="1:14" ht="12.75">
      <c r="A314" s="41" t="s">
        <v>103</v>
      </c>
      <c r="B314" s="14">
        <v>2</v>
      </c>
      <c r="C314" s="26">
        <v>3.9237261211368573</v>
      </c>
      <c r="D314" s="26">
        <v>3.435126355071219</v>
      </c>
      <c r="E314" s="26">
        <v>3.7122182141957047</v>
      </c>
      <c r="F314" s="26">
        <v>3.3565850075368004</v>
      </c>
      <c r="G314" s="26">
        <v>3.430575307826918</v>
      </c>
      <c r="H314" s="26">
        <v>3.447588680749303</v>
      </c>
      <c r="I314" s="26">
        <v>3.4774810681546433</v>
      </c>
      <c r="J314" s="26">
        <v>3.328019131127939</v>
      </c>
      <c r="K314" s="26">
        <v>3.597050617776006</v>
      </c>
      <c r="L314" s="26">
        <v>3.316782009948794</v>
      </c>
      <c r="M314" s="26">
        <v>3.6085199771301353</v>
      </c>
      <c r="N314" s="26">
        <v>4.286985817245247</v>
      </c>
    </row>
    <row r="315" spans="1:14" ht="12.75">
      <c r="A315" s="41">
        <f>VLOOKUP(A313,'Load &amp; Coincident Factors'!B$2:D$151,2,0)</f>
        <v>0.5335163519430762</v>
      </c>
      <c r="B315" s="14">
        <v>3</v>
      </c>
      <c r="C315" s="26">
        <v>1.2408762191051972</v>
      </c>
      <c r="D315" s="26">
        <v>0.9242250633823949</v>
      </c>
      <c r="E315" s="26">
        <v>0.9764311362886845</v>
      </c>
      <c r="F315" s="26">
        <v>0.950381618787987</v>
      </c>
      <c r="G315" s="26">
        <v>0.9864487843762456</v>
      </c>
      <c r="H315" s="26">
        <v>0.9067357512953369</v>
      </c>
      <c r="I315" s="26">
        <v>0.9864487843762456</v>
      </c>
      <c r="J315" s="26">
        <v>0.9764846552411319</v>
      </c>
      <c r="K315" s="26">
        <v>0.9166998804304504</v>
      </c>
      <c r="L315" s="26">
        <v>0.9910590819803469</v>
      </c>
      <c r="M315" s="26">
        <v>1.011861805854927</v>
      </c>
      <c r="N315" s="26">
        <v>1.0330334309892857</v>
      </c>
    </row>
    <row r="316" spans="1:14" ht="12.75">
      <c r="A316" s="41">
        <f>VLOOKUP(A313,'Load &amp; Coincident Factors'!B$2:D$151,3,0)</f>
        <v>0.4902178980697641</v>
      </c>
      <c r="B316" s="14">
        <v>4</v>
      </c>
      <c r="C316" s="26">
        <v>0.38446667783000243</v>
      </c>
      <c r="D316" s="26">
        <v>0.37863690713431647</v>
      </c>
      <c r="E316" s="26">
        <v>0.3686727779992029</v>
      </c>
      <c r="F316" s="26">
        <v>0.3686727779992029</v>
      </c>
      <c r="G316" s="26">
        <v>0.3686727779992029</v>
      </c>
      <c r="H316" s="26">
        <v>0.35870864886408926</v>
      </c>
      <c r="I316" s="26">
        <v>0.41849342367477077</v>
      </c>
      <c r="J316" s="26">
        <v>0.32881626145874854</v>
      </c>
      <c r="K316" s="26">
        <v>0.4583499402152252</v>
      </c>
      <c r="L316" s="26">
        <v>0.32881626145874854</v>
      </c>
      <c r="M316" s="26">
        <v>0.4284575528098844</v>
      </c>
      <c r="N316" s="26">
        <v>0.4641797109109112</v>
      </c>
    </row>
    <row r="317" spans="1:14" ht="12.75">
      <c r="A317" s="51" t="s">
        <v>197</v>
      </c>
      <c r="B317" s="14">
        <v>1</v>
      </c>
      <c r="C317" s="26">
        <v>1.5821117346605913</v>
      </c>
      <c r="D317" s="26">
        <v>0.8088089847605259</v>
      </c>
      <c r="E317" s="26">
        <v>2.176210560931877</v>
      </c>
      <c r="F317" s="26">
        <v>2.280815514126299</v>
      </c>
      <c r="G317" s="26">
        <v>3.9735936175693984</v>
      </c>
      <c r="H317" s="26">
        <v>4.181076565952697</v>
      </c>
      <c r="I317" s="26">
        <v>4.641370900986934</v>
      </c>
      <c r="J317" s="26">
        <v>5.128514146965198</v>
      </c>
      <c r="K317" s="26">
        <v>3.850324064805903</v>
      </c>
      <c r="L317" s="26">
        <v>3.2458708637886553</v>
      </c>
      <c r="M317" s="26">
        <v>1.754177639340885</v>
      </c>
      <c r="N317" s="26">
        <v>1.239178014368152</v>
      </c>
    </row>
    <row r="318" spans="1:14" ht="12.75">
      <c r="A318" s="41" t="s">
        <v>103</v>
      </c>
      <c r="B318" s="14">
        <v>2</v>
      </c>
      <c r="C318" s="26">
        <v>2.3179587670517487</v>
      </c>
      <c r="D318" s="26">
        <v>1.900283198736857</v>
      </c>
      <c r="E318" s="26">
        <v>2.949942950423162</v>
      </c>
      <c r="F318" s="26">
        <v>3.1712492365816183</v>
      </c>
      <c r="G318" s="26">
        <v>2.55776880754956</v>
      </c>
      <c r="H318" s="26">
        <v>2.7151126310960856</v>
      </c>
      <c r="I318" s="26">
        <v>2.9846246433901116</v>
      </c>
      <c r="J318" s="26">
        <v>2.8510857119931274</v>
      </c>
      <c r="K318" s="26">
        <v>3.3093109638587803</v>
      </c>
      <c r="L318" s="26">
        <v>2.82032278688052</v>
      </c>
      <c r="M318" s="26">
        <v>2.6530811339758595</v>
      </c>
      <c r="N318" s="26">
        <v>1.808608358629032</v>
      </c>
    </row>
    <row r="319" spans="1:14" ht="12.75">
      <c r="A319" s="41">
        <f>VLOOKUP(A317,'Load &amp; Coincident Factors'!B$2:D$151,2,0)</f>
        <v>0.5335163519430762</v>
      </c>
      <c r="B319" s="14">
        <v>3</v>
      </c>
      <c r="C319" s="26">
        <v>0.8537889548564699</v>
      </c>
      <c r="D319" s="26">
        <v>0.7728924885568826</v>
      </c>
      <c r="E319" s="26">
        <v>0.8410955188905843</v>
      </c>
      <c r="F319" s="26">
        <v>0.6511743513516359</v>
      </c>
      <c r="G319" s="26">
        <v>0.8100276916206353</v>
      </c>
      <c r="H319" s="26">
        <v>0.7687901584957457</v>
      </c>
      <c r="I319" s="26">
        <v>0.8161823352246189</v>
      </c>
      <c r="J319" s="26">
        <v>0.835575503864068</v>
      </c>
      <c r="K319" s="26">
        <v>0.8080127937225435</v>
      </c>
      <c r="L319" s="26">
        <v>0.707459078879911</v>
      </c>
      <c r="M319" s="26">
        <v>0.8810128297854349</v>
      </c>
      <c r="N319" s="26">
        <v>0.7995077968399468</v>
      </c>
    </row>
    <row r="320" spans="1:14" ht="12.75">
      <c r="A320" s="41">
        <f>VLOOKUP(A317,'Load &amp; Coincident Factors'!B$2:D$151,3,0)</f>
        <v>0.1645861660617505</v>
      </c>
      <c r="B320" s="14">
        <v>4</v>
      </c>
      <c r="C320" s="26">
        <v>0.2380668829115831</v>
      </c>
      <c r="D320" s="26">
        <v>0.31717852073080666</v>
      </c>
      <c r="E320" s="26">
        <v>0.34340286993817876</v>
      </c>
      <c r="F320" s="26">
        <v>0.332858072013952</v>
      </c>
      <c r="G320" s="26">
        <v>0.33329436996185174</v>
      </c>
      <c r="H320" s="26">
        <v>0.32207074282447806</v>
      </c>
      <c r="I320" s="26">
        <v>0.3720807072407498</v>
      </c>
      <c r="J320" s="26">
        <v>0.32243110134853764</v>
      </c>
      <c r="K320" s="26">
        <v>0.4139211301549461</v>
      </c>
      <c r="L320" s="26">
        <v>0.2927628408913546</v>
      </c>
      <c r="M320" s="26">
        <v>0.3660756502352391</v>
      </c>
      <c r="N320" s="26">
        <v>0.2482807894022033</v>
      </c>
    </row>
    <row r="321" spans="1:14" ht="12.75">
      <c r="A321" s="51" t="s">
        <v>198</v>
      </c>
      <c r="B321" s="14">
        <v>1</v>
      </c>
      <c r="C321" s="26">
        <v>3.4769292384820925</v>
      </c>
      <c r="D321" s="26">
        <v>2.905383043337041</v>
      </c>
      <c r="E321" s="26">
        <v>3.386995588723464</v>
      </c>
      <c r="F321" s="26">
        <v>3.83091150052857</v>
      </c>
      <c r="G321" s="26">
        <v>4.016260352453868</v>
      </c>
      <c r="H321" s="26">
        <v>3.886575451120365</v>
      </c>
      <c r="I321" s="26">
        <v>3.886575451120365</v>
      </c>
      <c r="J321" s="26">
        <v>4.263335316279992</v>
      </c>
      <c r="K321" s="26">
        <v>3.6182845837084363</v>
      </c>
      <c r="L321" s="26">
        <v>3.987066977663641</v>
      </c>
      <c r="M321" s="26">
        <v>3.155423349576762</v>
      </c>
      <c r="N321" s="26">
        <v>3.118712552927867</v>
      </c>
    </row>
    <row r="322" spans="1:14" ht="12.75">
      <c r="A322" s="41" t="s">
        <v>103</v>
      </c>
      <c r="B322" s="14">
        <v>2</v>
      </c>
      <c r="C322" s="26">
        <v>3.295240490124754</v>
      </c>
      <c r="D322" s="26">
        <v>2.984049934579132</v>
      </c>
      <c r="E322" s="26">
        <v>3.4855420215611574</v>
      </c>
      <c r="F322" s="26">
        <v>3.590820339358114</v>
      </c>
      <c r="G322" s="26">
        <v>2.488030025733682</v>
      </c>
      <c r="H322" s="26">
        <v>2.518342256593298</v>
      </c>
      <c r="I322" s="26">
        <v>2.528256989886972</v>
      </c>
      <c r="J322" s="26">
        <v>2.4588538568312512</v>
      </c>
      <c r="K322" s="26">
        <v>3.1752872279397035</v>
      </c>
      <c r="L322" s="26">
        <v>3.05463137298396</v>
      </c>
      <c r="M322" s="26">
        <v>3.342559238566552</v>
      </c>
      <c r="N322" s="26">
        <v>3.254770982546523</v>
      </c>
    </row>
    <row r="323" spans="1:14" ht="12.75">
      <c r="A323" s="41">
        <f>VLOOKUP(A321,'Load &amp; Coincident Factors'!B$2:D$151,2,0)</f>
        <v>0.5335163519430762</v>
      </c>
      <c r="B323" s="14">
        <v>3</v>
      </c>
      <c r="C323" s="26">
        <v>0.8787777397283227</v>
      </c>
      <c r="D323" s="26">
        <v>0.7932287385022062</v>
      </c>
      <c r="E323" s="26">
        <v>0.8483653588521985</v>
      </c>
      <c r="F323" s="26">
        <v>0.8155055915328148</v>
      </c>
      <c r="G323" s="26">
        <v>0.8068270702128337</v>
      </c>
      <c r="H323" s="26">
        <v>0.7535197303192545</v>
      </c>
      <c r="I323" s="26">
        <v>0.8030933967876264</v>
      </c>
      <c r="J323" s="26">
        <v>0.8229228633749752</v>
      </c>
      <c r="K323" s="26">
        <v>0.793178663493952</v>
      </c>
      <c r="L323" s="26">
        <v>0.8464860033875313</v>
      </c>
      <c r="M323" s="26">
        <v>0.8948484953863372</v>
      </c>
      <c r="N323" s="26">
        <v>0.8459680474171931</v>
      </c>
    </row>
    <row r="324" spans="1:14" ht="12.75">
      <c r="A324" s="41">
        <f>VLOOKUP(A321,'Load &amp; Coincident Factors'!B$2:D$151,3,0)</f>
        <v>0.43510502122497324</v>
      </c>
      <c r="B324" s="14">
        <v>4</v>
      </c>
      <c r="C324" s="26">
        <v>0.3303017661296159</v>
      </c>
      <c r="D324" s="26">
        <v>0.3123766925110614</v>
      </c>
      <c r="E324" s="26">
        <v>0.31482407895432113</v>
      </c>
      <c r="F324" s="26">
        <v>0.3271861986912552</v>
      </c>
      <c r="G324" s="26">
        <v>0.3271861986912552</v>
      </c>
      <c r="H324" s="26">
        <v>0.31727146539758083</v>
      </c>
      <c r="I324" s="26">
        <v>0.3668451318659528</v>
      </c>
      <c r="J324" s="26">
        <v>0.28752726551655755</v>
      </c>
      <c r="K324" s="26">
        <v>0.40650406504065034</v>
      </c>
      <c r="L324" s="26">
        <v>0.28752726551655755</v>
      </c>
      <c r="M324" s="26">
        <v>0.38177982556678214</v>
      </c>
      <c r="N324" s="26">
        <v>0.39723247523794974</v>
      </c>
    </row>
    <row r="325" spans="1:14" ht="12.75">
      <c r="A325" s="51" t="s">
        <v>199</v>
      </c>
      <c r="B325" s="14">
        <v>1</v>
      </c>
      <c r="C325" s="26">
        <v>5.09636692402046</v>
      </c>
      <c r="D325" s="26">
        <v>4.33774775485632</v>
      </c>
      <c r="E325" s="26">
        <v>4.380995271571151</v>
      </c>
      <c r="F325" s="26">
        <v>5.031529094979428</v>
      </c>
      <c r="G325" s="26">
        <v>4.171223786156246</v>
      </c>
      <c r="H325" s="26">
        <v>3.886575451120365</v>
      </c>
      <c r="I325" s="26">
        <v>3.886575451120365</v>
      </c>
      <c r="J325" s="26">
        <v>4.263335316279992</v>
      </c>
      <c r="K325" s="26">
        <v>3.6420177222033954</v>
      </c>
      <c r="L325" s="26">
        <v>4.633445984908696</v>
      </c>
      <c r="M325" s="26">
        <v>4.31415893491887</v>
      </c>
      <c r="N325" s="26">
        <v>4.696268229357482</v>
      </c>
    </row>
    <row r="326" spans="1:14" ht="12.75">
      <c r="A326" s="41" t="s">
        <v>103</v>
      </c>
      <c r="B326" s="14">
        <v>2</v>
      </c>
      <c r="C326" s="26">
        <v>4.250150297804273</v>
      </c>
      <c r="D326" s="26">
        <v>3.8356507864570655</v>
      </c>
      <c r="E326" s="26">
        <v>3.9434519878168337</v>
      </c>
      <c r="F326" s="26">
        <v>3.990095492861539</v>
      </c>
      <c r="G326" s="26">
        <v>2.5341002357533076</v>
      </c>
      <c r="H326" s="26">
        <v>2.518342256593298</v>
      </c>
      <c r="I326" s="26">
        <v>2.528256989886972</v>
      </c>
      <c r="J326" s="26">
        <v>2.4588538568312512</v>
      </c>
      <c r="K326" s="26">
        <v>3.2590512461572048</v>
      </c>
      <c r="L326" s="26">
        <v>3.2989430927850067</v>
      </c>
      <c r="M326" s="26">
        <v>3.9442641027622725</v>
      </c>
      <c r="N326" s="26">
        <v>4.592203140085967</v>
      </c>
    </row>
    <row r="327" spans="1:14" ht="12.75">
      <c r="A327" s="41">
        <f>VLOOKUP(A325,'Load &amp; Coincident Factors'!B$2:D$151,2,0)</f>
        <v>0.5335163519430762</v>
      </c>
      <c r="B327" s="14">
        <v>3</v>
      </c>
      <c r="C327" s="26">
        <v>0.9541653561240742</v>
      </c>
      <c r="D327" s="26">
        <v>0.8379028815515404</v>
      </c>
      <c r="E327" s="26">
        <v>0.8804748991689075</v>
      </c>
      <c r="F327" s="26">
        <v>0.8322583951763151</v>
      </c>
      <c r="G327" s="26">
        <v>0.8207877399157506</v>
      </c>
      <c r="H327" s="26">
        <v>0.7535197303192545</v>
      </c>
      <c r="I327" s="26">
        <v>0.8030933967876264</v>
      </c>
      <c r="J327" s="26">
        <v>0.8229228633749752</v>
      </c>
      <c r="K327" s="26">
        <v>0.793178663493952</v>
      </c>
      <c r="L327" s="26">
        <v>0.8604466730904483</v>
      </c>
      <c r="M327" s="26">
        <v>0.9339383705545046</v>
      </c>
      <c r="N327" s="26">
        <v>0.9506730701890701</v>
      </c>
    </row>
    <row r="328" spans="1:14" ht="12.75">
      <c r="A328" s="41">
        <f>VLOOKUP(A325,'Load &amp; Coincident Factors'!B$2:D$151,3,0)</f>
        <v>0.5335163519430762</v>
      </c>
      <c r="B328" s="14">
        <v>4</v>
      </c>
      <c r="C328" s="26">
        <v>0.3456585028028245</v>
      </c>
      <c r="D328" s="26">
        <v>0.3682193713227292</v>
      </c>
      <c r="E328" s="26">
        <v>0.342745418360155</v>
      </c>
      <c r="F328" s="26">
        <v>0.3271861986912552</v>
      </c>
      <c r="G328" s="26">
        <v>0.3271861986912552</v>
      </c>
      <c r="H328" s="26">
        <v>0.31727146539758083</v>
      </c>
      <c r="I328" s="26">
        <v>0.3668451318659528</v>
      </c>
      <c r="J328" s="26">
        <v>0.28752726551655755</v>
      </c>
      <c r="K328" s="26">
        <v>0.40650406504065034</v>
      </c>
      <c r="L328" s="26">
        <v>0.28752726551655755</v>
      </c>
      <c r="M328" s="26">
        <v>0.43762250437844996</v>
      </c>
      <c r="N328" s="26">
        <v>0.4181734797923252</v>
      </c>
    </row>
    <row r="329" spans="1:14" ht="12.75">
      <c r="A329" s="51" t="s">
        <v>200</v>
      </c>
      <c r="B329" s="14">
        <v>1</v>
      </c>
      <c r="C329" s="26">
        <v>1.9731616004968244</v>
      </c>
      <c r="D329" s="26">
        <v>1.7671435648637996</v>
      </c>
      <c r="E329" s="26">
        <v>2.030356974643428</v>
      </c>
      <c r="F329" s="26">
        <v>2.0435007434507697</v>
      </c>
      <c r="G329" s="26">
        <v>2.4222870723751964</v>
      </c>
      <c r="H329" s="26">
        <v>2.679709155119319</v>
      </c>
      <c r="I329" s="26">
        <v>3.2890532349630623</v>
      </c>
      <c r="J329" s="26">
        <v>3.6480874857165437</v>
      </c>
      <c r="K329" s="26">
        <v>2.426170045383882</v>
      </c>
      <c r="L329" s="26">
        <v>2.430508858379022</v>
      </c>
      <c r="M329" s="26">
        <v>1.9394244179151536</v>
      </c>
      <c r="N329" s="26">
        <v>1.6913832619511515</v>
      </c>
    </row>
    <row r="330" spans="1:14" ht="12.75">
      <c r="A330" s="41" t="s">
        <v>103</v>
      </c>
      <c r="B330" s="14">
        <v>2</v>
      </c>
      <c r="C330" s="26">
        <v>2.7099611785526383</v>
      </c>
      <c r="D330" s="26">
        <v>2.565199168143208</v>
      </c>
      <c r="E330" s="26">
        <v>2.755551656510839</v>
      </c>
      <c r="F330" s="26">
        <v>2.746135527050255</v>
      </c>
      <c r="G330" s="26">
        <v>3.109424870555329</v>
      </c>
      <c r="H330" s="26">
        <v>3.3610969064259177</v>
      </c>
      <c r="I330" s="26">
        <v>4.136254906417053</v>
      </c>
      <c r="J330" s="26">
        <v>4.016882127471748</v>
      </c>
      <c r="K330" s="26">
        <v>3.6003333741987618</v>
      </c>
      <c r="L330" s="26">
        <v>2.9197966865417753</v>
      </c>
      <c r="M330" s="26">
        <v>2.8658961113350707</v>
      </c>
      <c r="N330" s="26">
        <v>2.702664884085771</v>
      </c>
    </row>
    <row r="331" spans="1:14" ht="12.75">
      <c r="A331" s="41">
        <f>VLOOKUP(A329,'Load &amp; Coincident Factors'!B$2:D$151,2,0)</f>
        <v>0.8289257297637183</v>
      </c>
      <c r="B331" s="14">
        <v>3</v>
      </c>
      <c r="C331" s="26">
        <v>1.0662131898420932</v>
      </c>
      <c r="D331" s="26">
        <v>1.0931560743696482</v>
      </c>
      <c r="E331" s="26">
        <v>1.188827034485564</v>
      </c>
      <c r="F331" s="26">
        <v>1.0459062357545699</v>
      </c>
      <c r="G331" s="26">
        <v>1.235468513921224</v>
      </c>
      <c r="H331" s="26">
        <v>1.2332036085538927</v>
      </c>
      <c r="I331" s="26">
        <v>1.5831995395190301</v>
      </c>
      <c r="J331" s="26">
        <v>1.5003519528403704</v>
      </c>
      <c r="K331" s="26">
        <v>1.2531960381231995</v>
      </c>
      <c r="L331" s="26">
        <v>1.1491860493359118</v>
      </c>
      <c r="M331" s="26">
        <v>1.2355009149862748</v>
      </c>
      <c r="N331" s="26">
        <v>1.0859045906983396</v>
      </c>
    </row>
    <row r="332" spans="1:14" ht="12.75">
      <c r="A332" s="41">
        <f>VLOOKUP(A329,'Load &amp; Coincident Factors'!B$2:D$151,3,0)</f>
        <v>0.3954312431509174</v>
      </c>
      <c r="B332" s="14">
        <v>4</v>
      </c>
      <c r="C332" s="26">
        <v>0.4290366832746228</v>
      </c>
      <c r="D332" s="26">
        <v>0.4510813007428796</v>
      </c>
      <c r="E332" s="26">
        <v>0.3975037287455845</v>
      </c>
      <c r="F332" s="26">
        <v>0.42761940241042246</v>
      </c>
      <c r="G332" s="26">
        <v>0.4800737653300598</v>
      </c>
      <c r="H332" s="26">
        <v>0.4722776385347861</v>
      </c>
      <c r="I332" s="26">
        <v>0.6399601671652523</v>
      </c>
      <c r="J332" s="26">
        <v>0.4875464580144945</v>
      </c>
      <c r="K332" s="26">
        <v>0.6212001286978335</v>
      </c>
      <c r="L332" s="26">
        <v>0.3824906962819481</v>
      </c>
      <c r="M332" s="26">
        <v>0.5367173280079429</v>
      </c>
      <c r="N332" s="26">
        <v>0.5158585624516994</v>
      </c>
    </row>
    <row r="333" spans="1:14" ht="12.75">
      <c r="A333" s="51" t="s">
        <v>201</v>
      </c>
      <c r="B333" s="14">
        <v>1</v>
      </c>
      <c r="C333" s="26">
        <v>2.5743889702217135</v>
      </c>
      <c r="D333" s="26">
        <v>2.2272877637150468</v>
      </c>
      <c r="E333" s="26">
        <v>2.4423787940217974</v>
      </c>
      <c r="F333" s="26">
        <v>2.462426909498942</v>
      </c>
      <c r="G333" s="26">
        <v>2.5876028711543686</v>
      </c>
      <c r="H333" s="26">
        <v>2.4890968128259483</v>
      </c>
      <c r="I333" s="26">
        <v>2.504000720665309</v>
      </c>
      <c r="J333" s="26">
        <v>2.74400487916646</v>
      </c>
      <c r="K333" s="26">
        <v>2.270000610638829</v>
      </c>
      <c r="L333" s="26">
        <v>2.7055912364271095</v>
      </c>
      <c r="M333" s="26">
        <v>2.362186332113217</v>
      </c>
      <c r="N333" s="26">
        <v>2.329225766699246</v>
      </c>
    </row>
    <row r="334" spans="1:14" ht="12.75">
      <c r="A334" s="41" t="s">
        <v>103</v>
      </c>
      <c r="B334" s="14">
        <v>2</v>
      </c>
      <c r="C334" s="26">
        <v>3.5890746172570744</v>
      </c>
      <c r="D334" s="26">
        <v>3.313001655757302</v>
      </c>
      <c r="E334" s="26">
        <v>3.4066575387520004</v>
      </c>
      <c r="F334" s="26">
        <v>3.329911858882731</v>
      </c>
      <c r="G334" s="26">
        <v>3.3915115294509426</v>
      </c>
      <c r="H334" s="26">
        <v>3.4081351189640756</v>
      </c>
      <c r="I334" s="26">
        <v>3.4657221989601528</v>
      </c>
      <c r="J334" s="26">
        <v>3.4058644661410136</v>
      </c>
      <c r="K334" s="26">
        <v>3.5224123446605105</v>
      </c>
      <c r="L334" s="26">
        <v>3.401234136193687</v>
      </c>
      <c r="M334" s="26">
        <v>3.53840335741492</v>
      </c>
      <c r="N334" s="26">
        <v>3.7119279952470703</v>
      </c>
    </row>
    <row r="335" spans="1:14" ht="12.75">
      <c r="A335" s="41">
        <f>VLOOKUP(A333,'Load &amp; Coincident Factors'!B$2:D$151,2,0)</f>
        <v>0.8289257297637183</v>
      </c>
      <c r="B335" s="14">
        <v>3</v>
      </c>
      <c r="C335" s="26">
        <v>1.6739434554239545</v>
      </c>
      <c r="D335" s="26">
        <v>1.513580787682093</v>
      </c>
      <c r="E335" s="26">
        <v>1.594919704039855</v>
      </c>
      <c r="F335" s="26">
        <v>1.4362544618964663</v>
      </c>
      <c r="G335" s="26">
        <v>1.4978392950811452</v>
      </c>
      <c r="H335" s="26">
        <v>1.3815706114821766</v>
      </c>
      <c r="I335" s="26">
        <v>1.5368113276615538</v>
      </c>
      <c r="J335" s="26">
        <v>1.5064525408335405</v>
      </c>
      <c r="K335" s="26">
        <v>1.4219534560487623</v>
      </c>
      <c r="L335" s="26">
        <v>1.4915337956106465</v>
      </c>
      <c r="M335" s="26">
        <v>1.6530577551852226</v>
      </c>
      <c r="N335" s="26">
        <v>1.6335680295491353</v>
      </c>
    </row>
    <row r="336" spans="1:14" ht="12.75">
      <c r="A336" s="41">
        <f>VLOOKUP(A333,'Load &amp; Coincident Factors'!B$2:D$151,3,0)</f>
        <v>0.5748972659408123</v>
      </c>
      <c r="B336" s="14">
        <v>4</v>
      </c>
      <c r="C336" s="26">
        <v>0.6458092246860097</v>
      </c>
      <c r="D336" s="26">
        <v>0.648961974421259</v>
      </c>
      <c r="E336" s="26">
        <v>0.6243280411473875</v>
      </c>
      <c r="F336" s="26">
        <v>0.5845258424971591</v>
      </c>
      <c r="G336" s="26">
        <v>0.5822403522905624</v>
      </c>
      <c r="H336" s="26">
        <v>0.5636253048748943</v>
      </c>
      <c r="I336" s="26">
        <v>0.6681650864450511</v>
      </c>
      <c r="J336" s="26">
        <v>0.5215301973263028</v>
      </c>
      <c r="K336" s="26">
        <v>0.7211440925691015</v>
      </c>
      <c r="L336" s="26">
        <v>0.508919198385305</v>
      </c>
      <c r="M336" s="26">
        <v>0.7377454260069352</v>
      </c>
      <c r="N336" s="26">
        <v>0.787571682395736</v>
      </c>
    </row>
    <row r="337" spans="1:14" ht="12.75">
      <c r="A337" s="51" t="s">
        <v>202</v>
      </c>
      <c r="B337" s="14">
        <v>1</v>
      </c>
      <c r="C337" s="26">
        <v>2.9559387136418884</v>
      </c>
      <c r="D337" s="26">
        <v>2.5198806849333266</v>
      </c>
      <c r="E337" s="26">
        <v>2.7178234121650133</v>
      </c>
      <c r="F337" s="26">
        <v>2.7378715276421586</v>
      </c>
      <c r="G337" s="26">
        <v>2.769803591326924</v>
      </c>
      <c r="H337" s="26">
        <v>2.5898430933919494</v>
      </c>
      <c r="I337" s="26">
        <v>2.5490150162373526</v>
      </c>
      <c r="J337" s="26">
        <v>2.7911627126228864</v>
      </c>
      <c r="K337" s="26">
        <v>2.3653880464938726</v>
      </c>
      <c r="L337" s="26">
        <v>2.9338780211138995</v>
      </c>
      <c r="M337" s="26">
        <v>2.6376309502564332</v>
      </c>
      <c r="N337" s="26">
        <v>2.7279238131944843</v>
      </c>
    </row>
    <row r="338" spans="1:14" ht="12.75">
      <c r="A338" s="41" t="s">
        <v>103</v>
      </c>
      <c r="B338" s="14">
        <v>2</v>
      </c>
      <c r="C338" s="26">
        <v>4.14960977402323</v>
      </c>
      <c r="D338" s="26">
        <v>3.7813646834949886</v>
      </c>
      <c r="E338" s="26">
        <v>3.8621593391833886</v>
      </c>
      <c r="F338" s="26">
        <v>3.7350405190311187</v>
      </c>
      <c r="G338" s="26">
        <v>3.6787456059582655</v>
      </c>
      <c r="H338" s="26">
        <v>3.6332065968242913</v>
      </c>
      <c r="I338" s="26">
        <v>3.587903858369984</v>
      </c>
      <c r="J338" s="26">
        <v>3.526974356608653</v>
      </c>
      <c r="K338" s="26">
        <v>3.7324790573300444</v>
      </c>
      <c r="L338" s="26">
        <v>3.7645638075966064</v>
      </c>
      <c r="M338" s="26">
        <v>3.9885463131353514</v>
      </c>
      <c r="N338" s="26">
        <v>4.337841057486908</v>
      </c>
    </row>
    <row r="339" spans="1:14" ht="12.75">
      <c r="A339" s="41">
        <f>VLOOKUP(A337,'Load &amp; Coincident Factors'!B$2:D$151,2,0)</f>
        <v>0.8289257297637183</v>
      </c>
      <c r="B339" s="14">
        <v>3</v>
      </c>
      <c r="C339" s="26">
        <v>2.0490625851909803</v>
      </c>
      <c r="D339" s="26">
        <v>1.776164178519011</v>
      </c>
      <c r="E339" s="26">
        <v>1.8532160191080072</v>
      </c>
      <c r="F339" s="26">
        <v>1.6881201633114695</v>
      </c>
      <c r="G339" s="26">
        <v>1.7068342388084883</v>
      </c>
      <c r="H339" s="26">
        <v>1.5380488770421359</v>
      </c>
      <c r="I339" s="26">
        <v>1.6375576082275551</v>
      </c>
      <c r="J339" s="26">
        <v>1.6082705903417334</v>
      </c>
      <c r="K339" s="26">
        <v>1.57735995266653</v>
      </c>
      <c r="L339" s="26">
        <v>1.7241076560662025</v>
      </c>
      <c r="M339" s="26">
        <v>1.918856452848715</v>
      </c>
      <c r="N339" s="26">
        <v>1.9722470152816498</v>
      </c>
    </row>
    <row r="340" spans="1:14" ht="12.75">
      <c r="A340" s="41">
        <f>VLOOKUP(A337,'Load &amp; Coincident Factors'!B$2:D$151,3,0)</f>
        <v>0.564855563601946</v>
      </c>
      <c r="B340" s="14">
        <v>4</v>
      </c>
      <c r="C340" s="26">
        <v>0.7797803424599473</v>
      </c>
      <c r="D340" s="26">
        <v>0.7711436338310903</v>
      </c>
      <c r="E340" s="26">
        <v>0.7636580036322828</v>
      </c>
      <c r="F340" s="26">
        <v>0.6852721230631603</v>
      </c>
      <c r="G340" s="26">
        <v>0.6540488714173931</v>
      </c>
      <c r="H340" s="26">
        <v>0.6300749792907674</v>
      </c>
      <c r="I340" s="26">
        <v>0.7185382267280517</v>
      </c>
      <c r="J340" s="26">
        <v>0.5579703413608138</v>
      </c>
      <c r="K340" s="26">
        <v>0.7983114564068897</v>
      </c>
      <c r="L340" s="26">
        <v>0.5925171758762422</v>
      </c>
      <c r="M340" s="26">
        <v>0.865285930127724</v>
      </c>
      <c r="N340" s="26">
        <v>0.9536958684354188</v>
      </c>
    </row>
    <row r="341" spans="1:14" ht="12.75">
      <c r="A341" s="51" t="s">
        <v>203</v>
      </c>
      <c r="B341" s="14">
        <v>1</v>
      </c>
      <c r="C341" s="26">
        <v>1.9146725812541212</v>
      </c>
      <c r="D341" s="26">
        <v>3.49269697254287</v>
      </c>
      <c r="E341" s="26">
        <v>3.5279000418155038</v>
      </c>
      <c r="F341" s="26">
        <v>3.5050314775174787</v>
      </c>
      <c r="G341" s="26">
        <v>3.8277032567945484</v>
      </c>
      <c r="H341" s="26">
        <v>3.9248326699814413</v>
      </c>
      <c r="I341" s="26">
        <v>4.576150863343618</v>
      </c>
      <c r="J341" s="26">
        <v>5.082844384267411</v>
      </c>
      <c r="K341" s="26">
        <v>3.536939267857768</v>
      </c>
      <c r="L341" s="26">
        <v>3.844344684449022</v>
      </c>
      <c r="M341" s="26">
        <v>2.97999851297318</v>
      </c>
      <c r="N341" s="26">
        <v>0.08104165868121758</v>
      </c>
    </row>
    <row r="342" spans="1:14" ht="12.75">
      <c r="A342" s="41" t="s">
        <v>103</v>
      </c>
      <c r="B342" s="14">
        <v>2</v>
      </c>
      <c r="C342" s="26">
        <v>2.5803397876990317</v>
      </c>
      <c r="D342" s="26">
        <v>3.0111212468137283</v>
      </c>
      <c r="E342" s="26">
        <v>3.6612310842521096</v>
      </c>
      <c r="F342" s="26">
        <v>3.456481639616502</v>
      </c>
      <c r="G342" s="26">
        <v>3.8727160150998503</v>
      </c>
      <c r="H342" s="26">
        <v>4.120289346680033</v>
      </c>
      <c r="I342" s="26">
        <v>4.702614844917561</v>
      </c>
      <c r="J342" s="26">
        <v>4.471124949779543</v>
      </c>
      <c r="K342" s="26">
        <v>4.3379192279580385</v>
      </c>
      <c r="L342" s="26">
        <v>3.5899389208742076</v>
      </c>
      <c r="M342" s="26">
        <v>3.399225093163643</v>
      </c>
      <c r="N342" s="26">
        <v>2.2692175587367545</v>
      </c>
    </row>
    <row r="343" spans="1:14" ht="12.75">
      <c r="A343" s="41">
        <f>VLOOKUP(A341,'Load &amp; Coincident Factors'!B$2:D$151,2,0)</f>
        <v>0.4688052927148242</v>
      </c>
      <c r="B343" s="14">
        <v>3</v>
      </c>
      <c r="C343" s="26">
        <v>0.8398070027450912</v>
      </c>
      <c r="D343" s="26">
        <v>0.8322155632316854</v>
      </c>
      <c r="E343" s="26">
        <v>0.9364948964079087</v>
      </c>
      <c r="F343" s="26">
        <v>0.9630960284987774</v>
      </c>
      <c r="G343" s="26">
        <v>1.03353880674394</v>
      </c>
      <c r="H343" s="26">
        <v>0.9648603439030349</v>
      </c>
      <c r="I343" s="26">
        <v>1.094960305827059</v>
      </c>
      <c r="J343" s="26">
        <v>1.0463990282877735</v>
      </c>
      <c r="K343" s="26">
        <v>1.0055016135223123</v>
      </c>
      <c r="L343" s="26">
        <v>0.9810273165708304</v>
      </c>
      <c r="M343" s="26">
        <v>0.9613581496752044</v>
      </c>
      <c r="N343" s="26">
        <v>0.7298337033157627</v>
      </c>
    </row>
    <row r="344" spans="1:14" ht="12.75">
      <c r="A344" s="41">
        <f>VLOOKUP(A341,'Load &amp; Coincident Factors'!B$2:D$151,3,0)</f>
        <v>0.1765957349955852</v>
      </c>
      <c r="B344" s="14">
        <v>4</v>
      </c>
      <c r="C344" s="26">
        <v>0.38800565150832683</v>
      </c>
      <c r="D344" s="26">
        <v>0.4077958799821672</v>
      </c>
      <c r="E344" s="26">
        <v>0.40774465095293044</v>
      </c>
      <c r="F344" s="26">
        <v>0.37210461531289485</v>
      </c>
      <c r="G344" s="26">
        <v>0.3919046351129146</v>
      </c>
      <c r="H344" s="26">
        <v>0.37997339420366594</v>
      </c>
      <c r="I344" s="26">
        <v>0.4515608396591579</v>
      </c>
      <c r="J344" s="26">
        <v>0.3451696724659209</v>
      </c>
      <c r="K344" s="26">
        <v>0.4824045574368991</v>
      </c>
      <c r="L344" s="26">
        <v>0.33031965761590604</v>
      </c>
      <c r="M344" s="26">
        <v>0.42983204690837296</v>
      </c>
      <c r="N344" s="26">
        <v>0.45771555304229056</v>
      </c>
    </row>
    <row r="345" spans="1:14" ht="12.75">
      <c r="A345" s="51" t="s">
        <v>204</v>
      </c>
      <c r="B345" s="14">
        <v>1</v>
      </c>
      <c r="C345" s="26">
        <v>3.5326898198825756</v>
      </c>
      <c r="D345" s="26">
        <v>3.7814707931137432</v>
      </c>
      <c r="E345" s="26">
        <v>3.5525922977410698</v>
      </c>
      <c r="F345" s="26">
        <v>3.5326898198825756</v>
      </c>
      <c r="G345" s="26">
        <v>3.7217633595382633</v>
      </c>
      <c r="H345" s="26">
        <v>3.5525922977410698</v>
      </c>
      <c r="I345" s="26">
        <v>3.5326898198825756</v>
      </c>
      <c r="J345" s="26">
        <v>3.8809831824062098</v>
      </c>
      <c r="K345" s="26">
        <v>3.204298935217435</v>
      </c>
      <c r="L345" s="26">
        <v>3.861080704547717</v>
      </c>
      <c r="M345" s="26">
        <v>3.2341526520051755</v>
      </c>
      <c r="N345" s="26">
        <v>3.2142501741466813</v>
      </c>
    </row>
    <row r="346" spans="1:14" ht="12.75">
      <c r="A346" s="41" t="s">
        <v>103</v>
      </c>
      <c r="B346" s="14">
        <v>2</v>
      </c>
      <c r="C346" s="26">
        <v>3.5227385809533294</v>
      </c>
      <c r="D346" s="26">
        <v>3.2938600855806555</v>
      </c>
      <c r="E346" s="26">
        <v>3.6521046870335363</v>
      </c>
      <c r="F346" s="26">
        <v>3.323713802368396</v>
      </c>
      <c r="G346" s="26">
        <v>3.4232261916608624</v>
      </c>
      <c r="H346" s="26">
        <v>3.443128669519356</v>
      </c>
      <c r="I346" s="26">
        <v>3.4829336252363423</v>
      </c>
      <c r="J346" s="26">
        <v>3.323713802368396</v>
      </c>
      <c r="K346" s="26">
        <v>3.6023484923873026</v>
      </c>
      <c r="L346" s="26">
        <v>3.2938600855806555</v>
      </c>
      <c r="M346" s="26">
        <v>3.5127873420240827</v>
      </c>
      <c r="N346" s="26">
        <v>3.7615683152552495</v>
      </c>
    </row>
    <row r="347" spans="1:14" ht="12.75">
      <c r="A347" s="41">
        <f>VLOOKUP(A345,'Load &amp; Coincident Factors'!B$2:D$151,2,0)</f>
        <v>0.4688052927148242</v>
      </c>
      <c r="B347" s="14">
        <v>3</v>
      </c>
      <c r="C347" s="26">
        <v>0.9851726539954225</v>
      </c>
      <c r="D347" s="26">
        <v>0.875709025773709</v>
      </c>
      <c r="E347" s="26">
        <v>0.9453676982784358</v>
      </c>
      <c r="F347" s="26">
        <v>0.9254652204199425</v>
      </c>
      <c r="G347" s="26">
        <v>0.9553189372076825</v>
      </c>
      <c r="H347" s="26">
        <v>0.8856602647029557</v>
      </c>
      <c r="I347" s="26">
        <v>0.9652701761369292</v>
      </c>
      <c r="J347" s="26">
        <v>0.9553189372076825</v>
      </c>
      <c r="K347" s="26">
        <v>0.8956115036322024</v>
      </c>
      <c r="L347" s="26">
        <v>0.9453676982784358</v>
      </c>
      <c r="M347" s="26">
        <v>0.9652701761369292</v>
      </c>
      <c r="N347" s="26">
        <v>0.9553189372076825</v>
      </c>
    </row>
    <row r="348" spans="1:14" ht="12.75">
      <c r="A348" s="41">
        <f>VLOOKUP(A345,'Load &amp; Coincident Factors'!B$2:D$151,3,0)</f>
        <v>0.4267330228558015</v>
      </c>
      <c r="B348" s="14">
        <v>4</v>
      </c>
      <c r="C348" s="26">
        <v>0.3681958403821276</v>
      </c>
      <c r="D348" s="26">
        <v>0.3681958403821276</v>
      </c>
      <c r="E348" s="26">
        <v>0.35824460145288095</v>
      </c>
      <c r="F348" s="26">
        <v>0.35824460145288095</v>
      </c>
      <c r="G348" s="26">
        <v>0.35824460145288095</v>
      </c>
      <c r="H348" s="26">
        <v>0.34829336252363424</v>
      </c>
      <c r="I348" s="26">
        <v>0.4080007960991143</v>
      </c>
      <c r="J348" s="26">
        <v>0.3184396457358942</v>
      </c>
      <c r="K348" s="26">
        <v>0.4378545128868545</v>
      </c>
      <c r="L348" s="26">
        <v>0.3184396457358942</v>
      </c>
      <c r="M348" s="26">
        <v>0.4179520350283611</v>
      </c>
      <c r="N348" s="26">
        <v>0.4478057518161012</v>
      </c>
    </row>
    <row r="349" spans="1:14" ht="12.75">
      <c r="A349" s="51" t="s">
        <v>205</v>
      </c>
      <c r="B349" s="14">
        <v>1</v>
      </c>
      <c r="C349" s="26">
        <v>5.173477081281053</v>
      </c>
      <c r="D349" s="26">
        <v>4.091034634474638</v>
      </c>
      <c r="E349" s="26">
        <v>3.610944587326669</v>
      </c>
      <c r="F349" s="26">
        <v>3.594998196897708</v>
      </c>
      <c r="G349" s="26">
        <v>3.731653578112094</v>
      </c>
      <c r="H349" s="26">
        <v>3.5525922977410698</v>
      </c>
      <c r="I349" s="26">
        <v>3.5326898198825756</v>
      </c>
      <c r="J349" s="26">
        <v>3.8809831824062098</v>
      </c>
      <c r="K349" s="26">
        <v>3.204298935217435</v>
      </c>
      <c r="L349" s="26">
        <v>3.9560268028564898</v>
      </c>
      <c r="M349" s="26">
        <v>3.5130568157871953</v>
      </c>
      <c r="N349" s="26">
        <v>6.360328702482159</v>
      </c>
    </row>
    <row r="350" spans="1:14" ht="12.75">
      <c r="A350" s="41" t="s">
        <v>103</v>
      </c>
      <c r="B350" s="14">
        <v>2</v>
      </c>
      <c r="C350" s="26">
        <v>4.605717514787767</v>
      </c>
      <c r="D350" s="26">
        <v>3.699359047107705</v>
      </c>
      <c r="E350" s="26">
        <v>3.87067851751519</v>
      </c>
      <c r="F350" s="26">
        <v>3.432506206680531</v>
      </c>
      <c r="G350" s="26">
        <v>3.4528968473823536</v>
      </c>
      <c r="H350" s="26">
        <v>3.443128669519356</v>
      </c>
      <c r="I350" s="26">
        <v>3.4829336252363423</v>
      </c>
      <c r="J350" s="26">
        <v>3.323713802368396</v>
      </c>
      <c r="K350" s="26">
        <v>3.6023484923873026</v>
      </c>
      <c r="L350" s="26">
        <v>3.363091615597469</v>
      </c>
      <c r="M350" s="26">
        <v>3.803559768094699</v>
      </c>
      <c r="N350" s="26">
        <v>5.3380691559238285</v>
      </c>
    </row>
    <row r="351" spans="1:14" ht="12.75">
      <c r="A351" s="41">
        <f>VLOOKUP(A349,'Load &amp; Coincident Factors'!B$2:D$151,2,0)</f>
        <v>0.4688052927148242</v>
      </c>
      <c r="B351" s="14">
        <v>3</v>
      </c>
      <c r="C351" s="26">
        <v>1.1513283260357747</v>
      </c>
      <c r="D351" s="26">
        <v>0.9429625120757564</v>
      </c>
      <c r="E351" s="26">
        <v>0.9829505288589916</v>
      </c>
      <c r="F351" s="26">
        <v>0.9363444608511561</v>
      </c>
      <c r="G351" s="26">
        <v>0.9652091557815129</v>
      </c>
      <c r="H351" s="26">
        <v>0.8856602647029557</v>
      </c>
      <c r="I351" s="26">
        <v>0.9652701761369292</v>
      </c>
      <c r="J351" s="26">
        <v>0.9553189372076825</v>
      </c>
      <c r="K351" s="26">
        <v>0.8956115036322024</v>
      </c>
      <c r="L351" s="26">
        <v>0.9651481354260968</v>
      </c>
      <c r="M351" s="26">
        <v>1.0137322471486985</v>
      </c>
      <c r="N351" s="26">
        <v>1.192684182979614</v>
      </c>
    </row>
    <row r="352" spans="1:14" ht="12.75">
      <c r="A352" s="41">
        <f>VLOOKUP(A349,'Load &amp; Coincident Factors'!B$2:D$151,3,0)</f>
        <v>0.3813251721561008</v>
      </c>
      <c r="B352" s="14">
        <v>4</v>
      </c>
      <c r="C352" s="26">
        <v>0.37808605895595815</v>
      </c>
      <c r="D352" s="26">
        <v>0.3681958403821276</v>
      </c>
      <c r="E352" s="26">
        <v>0.35824460145288095</v>
      </c>
      <c r="F352" s="26">
        <v>0.35824460145288095</v>
      </c>
      <c r="G352" s="26">
        <v>0.35824460145288095</v>
      </c>
      <c r="H352" s="26">
        <v>0.34829336252363424</v>
      </c>
      <c r="I352" s="26">
        <v>0.4080007960991143</v>
      </c>
      <c r="J352" s="26">
        <v>0.3184396457358942</v>
      </c>
      <c r="K352" s="26">
        <v>0.4378545128868545</v>
      </c>
      <c r="L352" s="26">
        <v>0.3184396457358942</v>
      </c>
      <c r="M352" s="26">
        <v>0.4179520350283611</v>
      </c>
      <c r="N352" s="26">
        <v>0.45769597038993165</v>
      </c>
    </row>
    <row r="353" spans="1:14" ht="12.75">
      <c r="A353" s="51" t="s">
        <v>206</v>
      </c>
      <c r="B353" s="14">
        <v>1</v>
      </c>
      <c r="C353" s="26">
        <v>0.09803320225680312</v>
      </c>
      <c r="D353" s="26">
        <v>0.46724768816934353</v>
      </c>
      <c r="E353" s="26">
        <v>3.6455015415620156</v>
      </c>
      <c r="F353" s="26">
        <v>1.2598498220163352</v>
      </c>
      <c r="G353" s="26">
        <v>4.780837881837895</v>
      </c>
      <c r="H353" s="26">
        <v>3.789536482551845</v>
      </c>
      <c r="I353" s="26">
        <v>2.1724171827386214</v>
      </c>
      <c r="J353" s="26">
        <v>2.4279956748255187</v>
      </c>
      <c r="K353" s="26">
        <v>4.546442016809193</v>
      </c>
      <c r="L353" s="26">
        <v>3.1266869199103873</v>
      </c>
      <c r="M353" s="26">
        <v>1.6639888865744883</v>
      </c>
      <c r="N353" s="26">
        <v>-0.5035778839457071</v>
      </c>
    </row>
    <row r="354" spans="1:14" ht="12.75">
      <c r="A354" s="41" t="s">
        <v>103</v>
      </c>
      <c r="B354" s="14">
        <v>2</v>
      </c>
      <c r="C354" s="26">
        <v>-2.792705828093182</v>
      </c>
      <c r="D354" s="26">
        <v>-1.4609436875372348</v>
      </c>
      <c r="E354" s="26">
        <v>-0.398162569178509</v>
      </c>
      <c r="F354" s="26">
        <v>-0.1795438600526035</v>
      </c>
      <c r="G354" s="26">
        <v>2.1795264193759425</v>
      </c>
      <c r="H354" s="26">
        <v>2.2796227828811313</v>
      </c>
      <c r="I354" s="26">
        <v>1.1817294053499223</v>
      </c>
      <c r="J354" s="26">
        <v>1.369609745834548</v>
      </c>
      <c r="K354" s="26">
        <v>3.2676257944804554</v>
      </c>
      <c r="L354" s="26">
        <v>0.9628511365438547</v>
      </c>
      <c r="M354" s="26">
        <v>-1.287353699480542</v>
      </c>
      <c r="N354" s="26">
        <v>-3.5720425320399762</v>
      </c>
    </row>
    <row r="355" spans="1:14" ht="12.75">
      <c r="A355" s="41">
        <f>VLOOKUP(A353,'Load &amp; Coincident Factors'!B$2:D$151,2,0)</f>
        <v>0.5411991579505151</v>
      </c>
      <c r="B355" s="14">
        <v>3</v>
      </c>
      <c r="C355" s="26">
        <v>0.26494655314311166</v>
      </c>
      <c r="D355" s="26">
        <v>0.29007712936202923</v>
      </c>
      <c r="E355" s="26">
        <v>-0.08744455550234292</v>
      </c>
      <c r="F355" s="26">
        <v>-0.12676432351571162</v>
      </c>
      <c r="G355" s="26">
        <v>0.3385772779047431</v>
      </c>
      <c r="H355" s="26">
        <v>0.36370785412366063</v>
      </c>
      <c r="I355" s="26">
        <v>0.3538779121203185</v>
      </c>
      <c r="J355" s="26">
        <v>0.3538779121203185</v>
      </c>
      <c r="K355" s="26">
        <v>0.37353779612700283</v>
      </c>
      <c r="L355" s="26">
        <v>0.0807759009755982</v>
      </c>
      <c r="M355" s="26">
        <v>0.3650069770716546</v>
      </c>
      <c r="N355" s="26">
        <v>0.10252156961440216</v>
      </c>
    </row>
    <row r="356" spans="1:14" ht="12.75">
      <c r="A356" s="41">
        <f>VLOOKUP(A353,'Load &amp; Coincident Factors'!B$2:D$151,3,0)</f>
        <v>0.011097528890098714</v>
      </c>
      <c r="B356" s="14">
        <v>4</v>
      </c>
      <c r="C356" s="26">
        <v>-0.05573184465006815</v>
      </c>
      <c r="D356" s="26">
        <v>-0.31353322157921304</v>
      </c>
      <c r="E356" s="26">
        <v>-0.18463253311464065</v>
      </c>
      <c r="F356" s="26">
        <v>0.0633389018111621</v>
      </c>
      <c r="G356" s="26">
        <v>0.0633389018111621</v>
      </c>
      <c r="H356" s="26">
        <v>0.13761918804679052</v>
      </c>
      <c r="I356" s="26">
        <v>0.14744913005013272</v>
      </c>
      <c r="J356" s="26">
        <v>0.11795930404010614</v>
      </c>
      <c r="K356" s="26">
        <v>0.15727907205347488</v>
      </c>
      <c r="L356" s="26">
        <v>0.11795930404010614</v>
      </c>
      <c r="M356" s="26">
        <v>0.03709688317112044</v>
      </c>
      <c r="N356" s="26">
        <v>-0.34849373980147286</v>
      </c>
    </row>
    <row r="357" spans="1:14" ht="12.75">
      <c r="A357" s="51" t="s">
        <v>207</v>
      </c>
      <c r="B357" s="14">
        <v>1</v>
      </c>
      <c r="C357" s="26">
        <v>2.8019784046375316</v>
      </c>
      <c r="D357" s="26">
        <v>2.5402666328249577</v>
      </c>
      <c r="E357" s="26">
        <v>4.618142027718935</v>
      </c>
      <c r="F357" s="26">
        <v>3.10095946978584</v>
      </c>
      <c r="G357" s="26">
        <v>4.724048166996582</v>
      </c>
      <c r="H357" s="26">
        <v>3.6663346492540354</v>
      </c>
      <c r="I357" s="26">
        <v>2.0412158006693653</v>
      </c>
      <c r="J357" s="26">
        <v>2.329594638273576</v>
      </c>
      <c r="K357" s="26">
        <v>4.439640356270041</v>
      </c>
      <c r="L357" s="26">
        <v>3.841983075528985</v>
      </c>
      <c r="M357" s="26">
        <v>3.261396636568821</v>
      </c>
      <c r="N357" s="26">
        <v>2.955875825620755</v>
      </c>
    </row>
    <row r="358" spans="1:14" ht="12.75">
      <c r="A358" s="41" t="s">
        <v>103</v>
      </c>
      <c r="B358" s="14">
        <v>2</v>
      </c>
      <c r="C358" s="26">
        <v>0.6035038552183954</v>
      </c>
      <c r="D358" s="26">
        <v>1.5804968773010135</v>
      </c>
      <c r="E358" s="26">
        <v>1.731419113288066</v>
      </c>
      <c r="F358" s="26">
        <v>1.8398939714878</v>
      </c>
      <c r="G358" s="26">
        <v>2.6793694220421473</v>
      </c>
      <c r="H358" s="26">
        <v>2.1883600811639368</v>
      </c>
      <c r="I358" s="26">
        <v>1.2087780168555269</v>
      </c>
      <c r="J358" s="26">
        <v>1.3661587054275222</v>
      </c>
      <c r="K358" s="26">
        <v>3.286043712638382</v>
      </c>
      <c r="L358" s="26">
        <v>2.1743558792458826</v>
      </c>
      <c r="M358" s="26">
        <v>1.0729247772345125</v>
      </c>
      <c r="N358" s="26">
        <v>0.7541517266054433</v>
      </c>
    </row>
    <row r="359" spans="1:14" ht="12.75">
      <c r="A359" s="41">
        <f>VLOOKUP(A357,'Load &amp; Coincident Factors'!B$2:D$151,2,0)</f>
        <v>0.5411991579505151</v>
      </c>
      <c r="B359" s="14">
        <v>3</v>
      </c>
      <c r="C359" s="26">
        <v>0.27835582421567967</v>
      </c>
      <c r="D359" s="26">
        <v>0.2980766781334764</v>
      </c>
      <c r="E359" s="26">
        <v>0.29810716308903246</v>
      </c>
      <c r="F359" s="26">
        <v>0.26534746417912664</v>
      </c>
      <c r="G359" s="26">
        <v>0.30462658558508715</v>
      </c>
      <c r="H359" s="26">
        <v>0.36370785412366063</v>
      </c>
      <c r="I359" s="26">
        <v>0.3538779121203185</v>
      </c>
      <c r="J359" s="26">
        <v>0.3538779121203185</v>
      </c>
      <c r="K359" s="26">
        <v>0.37353779612700283</v>
      </c>
      <c r="L359" s="26">
        <v>0.36694724206798385</v>
      </c>
      <c r="M359" s="26">
        <v>0.36690659546057564</v>
      </c>
      <c r="N359" s="26">
        <v>0.13739563170604552</v>
      </c>
    </row>
    <row r="360" spans="1:14" ht="12.75">
      <c r="A360" s="41">
        <f>VLOOKUP(A357,'Load &amp; Coincident Factors'!B$2:D$151,3,0)</f>
        <v>0.32100188219491904</v>
      </c>
      <c r="B360" s="14">
        <v>4</v>
      </c>
      <c r="C360" s="26">
        <v>0.07529853156389375</v>
      </c>
      <c r="D360" s="26">
        <v>0.10481884252947644</v>
      </c>
      <c r="E360" s="26">
        <v>-0.1247835760917222</v>
      </c>
      <c r="F360" s="26">
        <v>0.09498890052613425</v>
      </c>
      <c r="G360" s="26">
        <v>0.09498890052613425</v>
      </c>
      <c r="H360" s="26">
        <v>0.13761918804679052</v>
      </c>
      <c r="I360" s="26">
        <v>0.14744913005013272</v>
      </c>
      <c r="J360" s="26">
        <v>0.11795930404010614</v>
      </c>
      <c r="K360" s="26">
        <v>0.15727907205347488</v>
      </c>
      <c r="L360" s="26">
        <v>0.11795930404010614</v>
      </c>
      <c r="M360" s="26">
        <v>0.24897777637602567</v>
      </c>
      <c r="N360" s="26">
        <v>0.07854808116006903</v>
      </c>
    </row>
    <row r="361" spans="1:14" ht="12.75">
      <c r="A361" s="51" t="s">
        <v>208</v>
      </c>
      <c r="B361" s="14">
        <v>1</v>
      </c>
      <c r="C361" s="26">
        <v>5.544087289884989</v>
      </c>
      <c r="D361" s="26">
        <v>4.875651233657721</v>
      </c>
      <c r="E361" s="26">
        <v>6.487761722205838</v>
      </c>
      <c r="F361" s="26">
        <v>5.062420131721223</v>
      </c>
      <c r="G361" s="26">
        <v>5.5735771158950165</v>
      </c>
      <c r="H361" s="26">
        <v>3.892657033323503</v>
      </c>
      <c r="I361" s="26">
        <v>2.1724171827386214</v>
      </c>
      <c r="J361" s="26">
        <v>2.4279956748255187</v>
      </c>
      <c r="K361" s="26">
        <v>4.649562567580851</v>
      </c>
      <c r="L361" s="26">
        <v>5.317998623808119</v>
      </c>
      <c r="M361" s="26">
        <v>5.337658507814804</v>
      </c>
      <c r="N361" s="26">
        <v>5.799665781971886</v>
      </c>
    </row>
    <row r="362" spans="1:14" ht="12.75">
      <c r="A362" s="41" t="s">
        <v>103</v>
      </c>
      <c r="B362" s="14">
        <v>2</v>
      </c>
      <c r="C362" s="26">
        <v>3.194731151086209</v>
      </c>
      <c r="D362" s="26">
        <v>3.637078541236607</v>
      </c>
      <c r="E362" s="26">
        <v>3.5977587732232377</v>
      </c>
      <c r="F362" s="26">
        <v>3.3716701071463677</v>
      </c>
      <c r="G362" s="26">
        <v>3.5780988892165535</v>
      </c>
      <c r="H362" s="26">
        <v>2.61476457288902</v>
      </c>
      <c r="I362" s="26">
        <v>1.5039811265113536</v>
      </c>
      <c r="J362" s="26">
        <v>1.5629607785314068</v>
      </c>
      <c r="K362" s="26">
        <v>3.705888135260002</v>
      </c>
      <c r="L362" s="26">
        <v>3.4699695271797895</v>
      </c>
      <c r="M362" s="26">
        <v>2.831023296962548</v>
      </c>
      <c r="N362" s="26">
        <v>3.420819817163079</v>
      </c>
    </row>
    <row r="363" spans="1:14" ht="12.75">
      <c r="A363" s="41">
        <f>VLOOKUP(A361,'Load &amp; Coincident Factors'!B$2:D$151,2,0)</f>
        <v>0.5411991579505151</v>
      </c>
      <c r="B363" s="14">
        <v>3</v>
      </c>
      <c r="C363" s="26">
        <v>0.4325174481470559</v>
      </c>
      <c r="D363" s="26">
        <v>0.3931976801336872</v>
      </c>
      <c r="E363" s="26">
        <v>0.36370785412366063</v>
      </c>
      <c r="F363" s="26">
        <v>0.32438808611029196</v>
      </c>
      <c r="G363" s="26">
        <v>0.40302762213702936</v>
      </c>
      <c r="H363" s="26">
        <v>0.36370785412366063</v>
      </c>
      <c r="I363" s="26">
        <v>0.3538779121203185</v>
      </c>
      <c r="J363" s="26">
        <v>0.3538779121203185</v>
      </c>
      <c r="K363" s="26">
        <v>0.37353779612700283</v>
      </c>
      <c r="L363" s="26">
        <v>0.40302762213702936</v>
      </c>
      <c r="M363" s="26">
        <v>0.4423473901503981</v>
      </c>
      <c r="N363" s="26">
        <v>0.3538779121203185</v>
      </c>
    </row>
    <row r="364" spans="1:14" ht="12.75">
      <c r="A364" s="41">
        <f>VLOOKUP(A361,'Load &amp; Coincident Factors'!B$2:D$151,3,0)</f>
        <v>0.46247928043044023</v>
      </c>
      <c r="B364" s="14">
        <v>4</v>
      </c>
      <c r="C364" s="26">
        <v>0.13761918804679052</v>
      </c>
      <c r="D364" s="26">
        <v>0.13761918804679052</v>
      </c>
      <c r="E364" s="26">
        <v>0.13761918804679052</v>
      </c>
      <c r="F364" s="26">
        <v>0.12778924604344835</v>
      </c>
      <c r="G364" s="26">
        <v>0.12778924604344835</v>
      </c>
      <c r="H364" s="26">
        <v>0.13761918804679052</v>
      </c>
      <c r="I364" s="26">
        <v>0.14744913005013272</v>
      </c>
      <c r="J364" s="26">
        <v>0.11795930404010614</v>
      </c>
      <c r="K364" s="26">
        <v>0.15727907205347488</v>
      </c>
      <c r="L364" s="26">
        <v>0.11795930404010614</v>
      </c>
      <c r="M364" s="26">
        <v>0.29489826010026543</v>
      </c>
      <c r="N364" s="26">
        <v>0.16710901405681708</v>
      </c>
    </row>
    <row r="365" spans="1:14" ht="12.75">
      <c r="A365" s="51" t="s">
        <v>209</v>
      </c>
      <c r="B365" s="14">
        <v>1</v>
      </c>
      <c r="C365" s="26">
        <v>-9.548068225765197</v>
      </c>
      <c r="D365" s="26">
        <v>1.3465401038066316</v>
      </c>
      <c r="E365" s="26">
        <v>3.153094048376338</v>
      </c>
      <c r="F365" s="26">
        <v>3.1035228730615887</v>
      </c>
      <c r="G365" s="26">
        <v>3.874301842607851</v>
      </c>
      <c r="H365" s="26">
        <v>4.297073042221814</v>
      </c>
      <c r="I365" s="26">
        <v>5.619611906804662</v>
      </c>
      <c r="J365" s="26">
        <v>6.284705586128614</v>
      </c>
      <c r="K365" s="26">
        <v>3.8695796004981005</v>
      </c>
      <c r="L365" s="26">
        <v>3.2579320744976923</v>
      </c>
      <c r="M365" s="26">
        <v>1.0524193912490674</v>
      </c>
      <c r="N365" s="26">
        <v>-21.928638026797106</v>
      </c>
    </row>
    <row r="366" spans="1:14" ht="12.75">
      <c r="A366" s="41" t="s">
        <v>103</v>
      </c>
      <c r="B366" s="14">
        <v>2</v>
      </c>
      <c r="C366" s="26">
        <v>-4.859932608561893</v>
      </c>
      <c r="D366" s="26">
        <v>0.295388638884502</v>
      </c>
      <c r="E366" s="26">
        <v>2.3589144985807615</v>
      </c>
      <c r="F366" s="26">
        <v>2.936495050991796</v>
      </c>
      <c r="G366" s="26">
        <v>4.144181904209889</v>
      </c>
      <c r="H366" s="26">
        <v>4.79745002384071</v>
      </c>
      <c r="I366" s="26">
        <v>5.922296064598781</v>
      </c>
      <c r="J366" s="26">
        <v>5.61853609719069</v>
      </c>
      <c r="K366" s="26">
        <v>5.073489963528774</v>
      </c>
      <c r="L366" s="26">
        <v>3.4706285760668787</v>
      </c>
      <c r="M366" s="26">
        <v>1.541028287879507</v>
      </c>
      <c r="N366" s="26">
        <v>-8.682138241793213</v>
      </c>
    </row>
    <row r="367" spans="1:14" ht="12.75">
      <c r="A367" s="41">
        <f>VLOOKUP(A365,'Load &amp; Coincident Factors'!B$2:D$151,2,0)</f>
        <v>0.5411991579505151</v>
      </c>
      <c r="B367" s="14">
        <v>3</v>
      </c>
      <c r="C367" s="26">
        <v>-0.30249268074735297</v>
      </c>
      <c r="D367" s="26">
        <v>0.38520118287737815</v>
      </c>
      <c r="E367" s="26">
        <v>0.7021251110540465</v>
      </c>
      <c r="F367" s="26">
        <v>0.9354513939903312</v>
      </c>
      <c r="G367" s="26">
        <v>1.0524173648372148</v>
      </c>
      <c r="H367" s="26">
        <v>1.044060423103114</v>
      </c>
      <c r="I367" s="26">
        <v>1.2246504355171886</v>
      </c>
      <c r="J367" s="26">
        <v>1.1374791193678644</v>
      </c>
      <c r="K367" s="26">
        <v>1.1153917234124222</v>
      </c>
      <c r="L367" s="26">
        <v>0.8980043119772589</v>
      </c>
      <c r="M367" s="26">
        <v>0.6666736971428633</v>
      </c>
      <c r="N367" s="26">
        <v>-0.919843005207747</v>
      </c>
    </row>
    <row r="368" spans="1:14" ht="12.75">
      <c r="A368" s="41">
        <f>VLOOKUP(A365,'Load &amp; Coincident Factors'!B$2:D$151,3,0)</f>
        <v>-0.8222193407505859</v>
      </c>
      <c r="B368" s="14">
        <v>4</v>
      </c>
      <c r="C368" s="26">
        <v>0.3484741511915431</v>
      </c>
      <c r="D368" s="26">
        <v>0.4473959195822068</v>
      </c>
      <c r="E368" s="26">
        <v>0.4572447004529799</v>
      </c>
      <c r="F368" s="26">
        <v>0.38596462917290864</v>
      </c>
      <c r="G368" s="26">
        <v>0.4255646687729483</v>
      </c>
      <c r="H368" s="26">
        <v>0.4116534258836976</v>
      </c>
      <c r="I368" s="26">
        <v>0.49512088321920145</v>
      </c>
      <c r="J368" s="26">
        <v>0.3718996991959476</v>
      </c>
      <c r="K368" s="26">
        <v>0.5269546019869435</v>
      </c>
      <c r="L368" s="26">
        <v>0.3421996694959179</v>
      </c>
      <c r="M368" s="26">
        <v>0.4417120587883848</v>
      </c>
      <c r="N368" s="26">
        <v>0.40828404282549696</v>
      </c>
    </row>
    <row r="369" spans="1:14" ht="12.75">
      <c r="A369" s="51" t="s">
        <v>210</v>
      </c>
      <c r="B369" s="14">
        <v>1</v>
      </c>
      <c r="C369" s="26">
        <v>0.2511152970856211</v>
      </c>
      <c r="D369" s="26">
        <v>3.1623431103919546</v>
      </c>
      <c r="E369" s="26">
        <v>3.4358877185698704</v>
      </c>
      <c r="F369" s="26">
        <v>3.4080730658523115</v>
      </c>
      <c r="G369" s="26">
        <v>3.7019829223906022</v>
      </c>
      <c r="H369" s="26">
        <v>3.5525922977410698</v>
      </c>
      <c r="I369" s="26">
        <v>3.5326898198825756</v>
      </c>
      <c r="J369" s="26">
        <v>3.8809831824062098</v>
      </c>
      <c r="K369" s="26">
        <v>3.204298935217435</v>
      </c>
      <c r="L369" s="26">
        <v>3.671188507930171</v>
      </c>
      <c r="M369" s="26">
        <v>2.676344324441136</v>
      </c>
      <c r="N369" s="26">
        <v>-3.0779068825242715</v>
      </c>
    </row>
    <row r="370" spans="1:14" ht="12.75">
      <c r="A370" s="41" t="s">
        <v>103</v>
      </c>
      <c r="B370" s="14">
        <v>2</v>
      </c>
      <c r="C370" s="26">
        <v>1.3567807132844536</v>
      </c>
      <c r="D370" s="26">
        <v>2.4828621625265557</v>
      </c>
      <c r="E370" s="26">
        <v>3.2149570260702283</v>
      </c>
      <c r="F370" s="26">
        <v>3.1061289937441248</v>
      </c>
      <c r="G370" s="26">
        <v>3.3638848802178796</v>
      </c>
      <c r="H370" s="26">
        <v>3.443128669519356</v>
      </c>
      <c r="I370" s="26">
        <v>3.4829336252363423</v>
      </c>
      <c r="J370" s="26">
        <v>3.323713802368396</v>
      </c>
      <c r="K370" s="26">
        <v>3.6023484923873026</v>
      </c>
      <c r="L370" s="26">
        <v>3.1553970255470283</v>
      </c>
      <c r="M370" s="26">
        <v>2.93124248988285</v>
      </c>
      <c r="N370" s="26">
        <v>0.6085666339180916</v>
      </c>
    </row>
    <row r="371" spans="1:14" ht="12.75">
      <c r="A371" s="41">
        <f>VLOOKUP(A369,'Load &amp; Coincident Factors'!B$2:D$151,2,0)</f>
        <v>0.5411991579505151</v>
      </c>
      <c r="B371" s="14">
        <v>3</v>
      </c>
      <c r="C371" s="26">
        <v>0.6528613099147182</v>
      </c>
      <c r="D371" s="26">
        <v>0.7412020531696145</v>
      </c>
      <c r="E371" s="26">
        <v>0.8702020371173242</v>
      </c>
      <c r="F371" s="26">
        <v>0.9037067395575156</v>
      </c>
      <c r="G371" s="26">
        <v>0.9355385000600214</v>
      </c>
      <c r="H371" s="26">
        <v>0.8856602647029557</v>
      </c>
      <c r="I371" s="26">
        <v>0.9652701761369292</v>
      </c>
      <c r="J371" s="26">
        <v>0.9553189372076825</v>
      </c>
      <c r="K371" s="26">
        <v>0.8956115036322024</v>
      </c>
      <c r="L371" s="26">
        <v>0.905806823983114</v>
      </c>
      <c r="M371" s="26">
        <v>0.8683460341133905</v>
      </c>
      <c r="N371" s="26">
        <v>0.48058844566381914</v>
      </c>
    </row>
    <row r="372" spans="1:14" ht="12.75">
      <c r="A372" s="41">
        <f>VLOOKUP(A369,'Load &amp; Coincident Factors'!B$2:D$151,3,0)</f>
        <v>0.03501777280234733</v>
      </c>
      <c r="B372" s="14">
        <v>4</v>
      </c>
      <c r="C372" s="26">
        <v>0.3484154032344667</v>
      </c>
      <c r="D372" s="26">
        <v>0.3681958403821276</v>
      </c>
      <c r="E372" s="26">
        <v>0.35824460145288095</v>
      </c>
      <c r="F372" s="26">
        <v>0.35824460145288095</v>
      </c>
      <c r="G372" s="26">
        <v>0.35824460145288095</v>
      </c>
      <c r="H372" s="26">
        <v>0.34829336252363424</v>
      </c>
      <c r="I372" s="26">
        <v>0.4080007960991143</v>
      </c>
      <c r="J372" s="26">
        <v>0.3184396457358942</v>
      </c>
      <c r="K372" s="26">
        <v>0.4378545128868545</v>
      </c>
      <c r="L372" s="26">
        <v>0.3184396457358942</v>
      </c>
      <c r="M372" s="26">
        <v>0.4179520350283611</v>
      </c>
      <c r="N372" s="26">
        <v>0.4280253146684403</v>
      </c>
    </row>
    <row r="373" spans="1:14" ht="12.75">
      <c r="A373" s="51" t="s">
        <v>211</v>
      </c>
      <c r="B373" s="14">
        <v>1</v>
      </c>
      <c r="C373" s="26">
        <v>6.81426434267953</v>
      </c>
      <c r="D373" s="26">
        <v>4.400598475835532</v>
      </c>
      <c r="E373" s="26">
        <v>3.6692968769122696</v>
      </c>
      <c r="F373" s="26">
        <v>3.65730657391284</v>
      </c>
      <c r="G373" s="26">
        <v>3.741543796685924</v>
      </c>
      <c r="H373" s="26">
        <v>3.5525922977410698</v>
      </c>
      <c r="I373" s="26">
        <v>3.5326898198825756</v>
      </c>
      <c r="J373" s="26">
        <v>3.8809831824062098</v>
      </c>
      <c r="K373" s="26">
        <v>3.204298935217435</v>
      </c>
      <c r="L373" s="26">
        <v>4.050972901165261</v>
      </c>
      <c r="M373" s="26">
        <v>3.7919609795692146</v>
      </c>
      <c r="N373" s="26">
        <v>9.506407230817635</v>
      </c>
    </row>
    <row r="374" spans="1:14" ht="12.75">
      <c r="A374" s="41" t="s">
        <v>103</v>
      </c>
      <c r="B374" s="14">
        <v>2</v>
      </c>
      <c r="C374" s="26">
        <v>5.688696448622205</v>
      </c>
      <c r="D374" s="26">
        <v>4.104858008634755</v>
      </c>
      <c r="E374" s="26">
        <v>4.089252347996843</v>
      </c>
      <c r="F374" s="26">
        <v>3.5412986109926665</v>
      </c>
      <c r="G374" s="26">
        <v>3.482567503103845</v>
      </c>
      <c r="H374" s="26">
        <v>3.443128669519356</v>
      </c>
      <c r="I374" s="26">
        <v>3.4829336252363423</v>
      </c>
      <c r="J374" s="26">
        <v>3.323713802368396</v>
      </c>
      <c r="K374" s="26">
        <v>3.6023484923873026</v>
      </c>
      <c r="L374" s="26">
        <v>3.432323145614282</v>
      </c>
      <c r="M374" s="26">
        <v>4.094332194165315</v>
      </c>
      <c r="N374" s="26">
        <v>6.914569996592407</v>
      </c>
    </row>
    <row r="375" spans="1:14" ht="12.75">
      <c r="A375" s="41">
        <f>VLOOKUP(A373,'Load &amp; Coincident Factors'!B$2:D$151,2,0)</f>
        <v>0.5411991579505151</v>
      </c>
      <c r="B375" s="14">
        <v>3</v>
      </c>
      <c r="C375" s="26">
        <v>1.3174839980761268</v>
      </c>
      <c r="D375" s="26">
        <v>1.0102159983778038</v>
      </c>
      <c r="E375" s="26">
        <v>1.0205333594395476</v>
      </c>
      <c r="F375" s="26">
        <v>0.9472237012823694</v>
      </c>
      <c r="G375" s="26">
        <v>0.9750993743553433</v>
      </c>
      <c r="H375" s="26">
        <v>0.8856602647029557</v>
      </c>
      <c r="I375" s="26">
        <v>0.9652701761369292</v>
      </c>
      <c r="J375" s="26">
        <v>0.9553189372076825</v>
      </c>
      <c r="K375" s="26">
        <v>0.8956115036322024</v>
      </c>
      <c r="L375" s="26">
        <v>0.9849285725737579</v>
      </c>
      <c r="M375" s="26">
        <v>1.0621943181604678</v>
      </c>
      <c r="N375" s="26">
        <v>1.4300494287515457</v>
      </c>
    </row>
    <row r="376" spans="1:14" ht="12.75">
      <c r="A376" s="41">
        <f>VLOOKUP(A373,'Load &amp; Coincident Factors'!B$2:D$151,3,0)</f>
        <v>0.38793563485846927</v>
      </c>
      <c r="B376" s="14">
        <v>4</v>
      </c>
      <c r="C376" s="26">
        <v>0.3879762775297886</v>
      </c>
      <c r="D376" s="26">
        <v>0.3681958403821276</v>
      </c>
      <c r="E376" s="26">
        <v>0.35824460145288095</v>
      </c>
      <c r="F376" s="26">
        <v>0.35824460145288095</v>
      </c>
      <c r="G376" s="26">
        <v>0.35824460145288095</v>
      </c>
      <c r="H376" s="26">
        <v>0.34829336252363424</v>
      </c>
      <c r="I376" s="26">
        <v>0.4080007960991143</v>
      </c>
      <c r="J376" s="26">
        <v>0.3184396457358942</v>
      </c>
      <c r="K376" s="26">
        <v>0.4378545128868545</v>
      </c>
      <c r="L376" s="26">
        <v>0.3184396457358942</v>
      </c>
      <c r="M376" s="26">
        <v>0.4179520350283611</v>
      </c>
      <c r="N376" s="26">
        <v>0.4675861889637622</v>
      </c>
    </row>
    <row r="377" spans="1:14" ht="12.75">
      <c r="A377" s="51" t="s">
        <v>212</v>
      </c>
      <c r="B377" s="14">
        <v>1</v>
      </c>
      <c r="C377" s="26">
        <v>-3.007689202941311</v>
      </c>
      <c r="D377" s="26">
        <v>2.5640054484601875</v>
      </c>
      <c r="E377" s="26">
        <v>3.352843173058704</v>
      </c>
      <c r="F377" s="26">
        <v>3.318106346472082</v>
      </c>
      <c r="G377" s="26">
        <v>3.798032601073057</v>
      </c>
      <c r="H377" s="26">
        <v>3.9248326699814413</v>
      </c>
      <c r="I377" s="26">
        <v>4.576150863343618</v>
      </c>
      <c r="J377" s="26">
        <v>5.082844384267411</v>
      </c>
      <c r="K377" s="26">
        <v>3.536939267857768</v>
      </c>
      <c r="L377" s="26">
        <v>3.559506389522704</v>
      </c>
      <c r="M377" s="26">
        <v>2.1432860216271212</v>
      </c>
      <c r="N377" s="26">
        <v>-9.357193926325213</v>
      </c>
    </row>
    <row r="378" spans="1:14" ht="12.75">
      <c r="A378" s="41" t="s">
        <v>103</v>
      </c>
      <c r="B378" s="14">
        <v>2</v>
      </c>
      <c r="C378" s="26">
        <v>-0.6685970138042818</v>
      </c>
      <c r="D378" s="26">
        <v>1.7946243622325788</v>
      </c>
      <c r="E378" s="26">
        <v>3.0055095928071482</v>
      </c>
      <c r="F378" s="26">
        <v>3.1301044266800955</v>
      </c>
      <c r="G378" s="26">
        <v>3.7837040479353754</v>
      </c>
      <c r="H378" s="26">
        <v>4.120289346680033</v>
      </c>
      <c r="I378" s="26">
        <v>4.702614844917561</v>
      </c>
      <c r="J378" s="26">
        <v>4.471124949779543</v>
      </c>
      <c r="K378" s="26">
        <v>4.3379192279580385</v>
      </c>
      <c r="L378" s="26">
        <v>3.382244330823767</v>
      </c>
      <c r="M378" s="26">
        <v>2.526907814951795</v>
      </c>
      <c r="N378" s="26">
        <v>-2.4602849632689825</v>
      </c>
    </row>
    <row r="379" spans="1:14" ht="12.75">
      <c r="A379" s="41">
        <f>VLOOKUP(A377,'Load &amp; Coincident Factors'!B$2:D$151,2,0)</f>
        <v>0.5411991579505151</v>
      </c>
      <c r="B379" s="14">
        <v>3</v>
      </c>
      <c r="C379" s="26">
        <v>0.34133998662403475</v>
      </c>
      <c r="D379" s="26">
        <v>0.6304551043255436</v>
      </c>
      <c r="E379" s="26">
        <v>0.8237464046662412</v>
      </c>
      <c r="F379" s="26">
        <v>0.9304583072051368</v>
      </c>
      <c r="G379" s="26">
        <v>1.0038681510224485</v>
      </c>
      <c r="H379" s="26">
        <v>0.9648603439030349</v>
      </c>
      <c r="I379" s="26">
        <v>1.094960305827059</v>
      </c>
      <c r="J379" s="26">
        <v>1.0463990282877735</v>
      </c>
      <c r="K379" s="26">
        <v>1.0055016135223123</v>
      </c>
      <c r="L379" s="26">
        <v>0.9216860051278475</v>
      </c>
      <c r="M379" s="26">
        <v>0.8159719366398963</v>
      </c>
      <c r="N379" s="26">
        <v>0.017737965999967745</v>
      </c>
    </row>
    <row r="380" spans="1:14" ht="12.75">
      <c r="A380" s="41">
        <f>VLOOKUP(A377,'Load &amp; Coincident Factors'!B$2:D$151,3,0)</f>
        <v>-0.3202456618673959</v>
      </c>
      <c r="B380" s="14">
        <v>4</v>
      </c>
      <c r="C380" s="26">
        <v>0.35833499578683536</v>
      </c>
      <c r="D380" s="26">
        <v>0.4077958799821672</v>
      </c>
      <c r="E380" s="26">
        <v>0.40774465095293044</v>
      </c>
      <c r="F380" s="26">
        <v>0.37210461531289485</v>
      </c>
      <c r="G380" s="26">
        <v>0.3919046351129146</v>
      </c>
      <c r="H380" s="26">
        <v>0.37997339420366594</v>
      </c>
      <c r="I380" s="26">
        <v>0.4515608396591579</v>
      </c>
      <c r="J380" s="26">
        <v>0.3451696724659209</v>
      </c>
      <c r="K380" s="26">
        <v>0.4824045574368991</v>
      </c>
      <c r="L380" s="26">
        <v>0.33031965761590604</v>
      </c>
      <c r="M380" s="26">
        <v>0.42983204690837296</v>
      </c>
      <c r="N380" s="26">
        <v>0.4280448973207991</v>
      </c>
    </row>
    <row r="381" spans="1:14" ht="12.75">
      <c r="A381" s="51" t="s">
        <v>213</v>
      </c>
      <c r="B381" s="14">
        <v>1</v>
      </c>
      <c r="C381" s="26">
        <v>1.8919025584840983</v>
      </c>
      <c r="D381" s="26">
        <v>3.471906951752849</v>
      </c>
      <c r="E381" s="26">
        <v>3.494240008155469</v>
      </c>
      <c r="F381" s="26">
        <v>3.4703814428674438</v>
      </c>
      <c r="G381" s="26">
        <v>3.7118731409644328</v>
      </c>
      <c r="H381" s="26">
        <v>3.5525922977410698</v>
      </c>
      <c r="I381" s="26">
        <v>3.5326898198825756</v>
      </c>
      <c r="J381" s="26">
        <v>3.8809831824062098</v>
      </c>
      <c r="K381" s="26">
        <v>3.204298935217435</v>
      </c>
      <c r="L381" s="26">
        <v>3.7661346062389445</v>
      </c>
      <c r="M381" s="26">
        <v>2.9552484882231553</v>
      </c>
      <c r="N381" s="26">
        <v>0.06817164581120472</v>
      </c>
    </row>
    <row r="382" spans="1:14" ht="12.75">
      <c r="A382" s="41" t="s">
        <v>103</v>
      </c>
      <c r="B382" s="14">
        <v>2</v>
      </c>
      <c r="C382" s="26">
        <v>2.4397596471188914</v>
      </c>
      <c r="D382" s="26">
        <v>2.888361124053606</v>
      </c>
      <c r="E382" s="26">
        <v>3.433530856551883</v>
      </c>
      <c r="F382" s="26">
        <v>3.21492139805626</v>
      </c>
      <c r="G382" s="26">
        <v>3.3935555359393708</v>
      </c>
      <c r="H382" s="26">
        <v>3.443128669519356</v>
      </c>
      <c r="I382" s="26">
        <v>3.4829336252363423</v>
      </c>
      <c r="J382" s="26">
        <v>3.323713802368396</v>
      </c>
      <c r="K382" s="26">
        <v>3.6023484923873026</v>
      </c>
      <c r="L382" s="26">
        <v>3.2246285555638425</v>
      </c>
      <c r="M382" s="26">
        <v>3.2220149159534666</v>
      </c>
      <c r="N382" s="26">
        <v>2.1850674745866705</v>
      </c>
    </row>
    <row r="383" spans="1:14" ht="12.75">
      <c r="A383" s="41">
        <f>VLOOKUP(A381,'Load &amp; Coincident Factors'!B$2:D$151,2,0)</f>
        <v>0.5411991579505151</v>
      </c>
      <c r="B383" s="14">
        <v>3</v>
      </c>
      <c r="C383" s="26">
        <v>0.8190169819550704</v>
      </c>
      <c r="D383" s="26">
        <v>0.8084555394716617</v>
      </c>
      <c r="E383" s="26">
        <v>0.9077848676978799</v>
      </c>
      <c r="F383" s="26">
        <v>0.9145859799887291</v>
      </c>
      <c r="G383" s="26">
        <v>0.9454287186338519</v>
      </c>
      <c r="H383" s="26">
        <v>0.8856602647029557</v>
      </c>
      <c r="I383" s="26">
        <v>0.9652701761369292</v>
      </c>
      <c r="J383" s="26">
        <v>0.9553189372076825</v>
      </c>
      <c r="K383" s="26">
        <v>0.8956115036322024</v>
      </c>
      <c r="L383" s="26">
        <v>0.9255872611307747</v>
      </c>
      <c r="M383" s="26">
        <v>0.9168081051251599</v>
      </c>
      <c r="N383" s="26">
        <v>0.7179536914357508</v>
      </c>
    </row>
    <row r="384" spans="1:14" ht="12.75">
      <c r="A384" s="41">
        <f>VLOOKUP(A381,'Load &amp; Coincident Factors'!B$2:D$151,3,0)</f>
        <v>0.2638238877760876</v>
      </c>
      <c r="B384" s="14">
        <v>4</v>
      </c>
      <c r="C384" s="26">
        <v>0.35830562180829717</v>
      </c>
      <c r="D384" s="26">
        <v>0.3681958403821276</v>
      </c>
      <c r="E384" s="26">
        <v>0.35824460145288095</v>
      </c>
      <c r="F384" s="26">
        <v>0.35824460145288095</v>
      </c>
      <c r="G384" s="26">
        <v>0.35824460145288095</v>
      </c>
      <c r="H384" s="26">
        <v>0.34829336252363424</v>
      </c>
      <c r="I384" s="26">
        <v>0.4080007960991143</v>
      </c>
      <c r="J384" s="26">
        <v>0.3184396457358942</v>
      </c>
      <c r="K384" s="26">
        <v>0.4378545128868545</v>
      </c>
      <c r="L384" s="26">
        <v>0.3184396457358942</v>
      </c>
      <c r="M384" s="26">
        <v>0.4179520350283611</v>
      </c>
      <c r="N384" s="26">
        <v>0.43791553324227067</v>
      </c>
    </row>
    <row r="385" spans="1:14" ht="12.75">
      <c r="A385" s="51" t="s">
        <v>214</v>
      </c>
      <c r="B385" s="14">
        <v>1</v>
      </c>
      <c r="C385" s="26">
        <v>5.173477081281053</v>
      </c>
      <c r="D385" s="26">
        <v>4.091034634474638</v>
      </c>
      <c r="E385" s="26">
        <v>3.610944587326669</v>
      </c>
      <c r="F385" s="26">
        <v>3.594998196897708</v>
      </c>
      <c r="G385" s="26">
        <v>3.731653578112094</v>
      </c>
      <c r="H385" s="26">
        <v>3.5525922977410698</v>
      </c>
      <c r="I385" s="26">
        <v>3.5326898198825756</v>
      </c>
      <c r="J385" s="26">
        <v>3.8809831824062098</v>
      </c>
      <c r="K385" s="26">
        <v>3.204298935217435</v>
      </c>
      <c r="L385" s="26">
        <v>3.9560268028564898</v>
      </c>
      <c r="M385" s="26">
        <v>3.5130568157871953</v>
      </c>
      <c r="N385" s="26">
        <v>6.360328702482159</v>
      </c>
    </row>
    <row r="386" spans="1:14" ht="12.75">
      <c r="A386" s="41" t="s">
        <v>103</v>
      </c>
      <c r="B386" s="14">
        <v>2</v>
      </c>
      <c r="C386" s="26">
        <v>4.605717514787767</v>
      </c>
      <c r="D386" s="26">
        <v>3.699359047107705</v>
      </c>
      <c r="E386" s="26">
        <v>3.87067851751519</v>
      </c>
      <c r="F386" s="26">
        <v>3.432506206680531</v>
      </c>
      <c r="G386" s="26">
        <v>3.4528968473823536</v>
      </c>
      <c r="H386" s="26">
        <v>3.443128669519356</v>
      </c>
      <c r="I386" s="26">
        <v>3.4829336252363423</v>
      </c>
      <c r="J386" s="26">
        <v>3.323713802368396</v>
      </c>
      <c r="K386" s="26">
        <v>3.6023484923873026</v>
      </c>
      <c r="L386" s="26">
        <v>3.363091615597469</v>
      </c>
      <c r="M386" s="26">
        <v>3.803559768094699</v>
      </c>
      <c r="N386" s="26">
        <v>5.3380691559238285</v>
      </c>
    </row>
    <row r="387" spans="1:14" ht="12.75">
      <c r="A387" s="41">
        <f>VLOOKUP(A385,'Load &amp; Coincident Factors'!B$2:D$151,2,0)</f>
        <v>0.5411991579505151</v>
      </c>
      <c r="B387" s="14">
        <v>3</v>
      </c>
      <c r="C387" s="26">
        <v>1.1513283260357747</v>
      </c>
      <c r="D387" s="26">
        <v>0.9429625120757564</v>
      </c>
      <c r="E387" s="26">
        <v>0.9829505288589916</v>
      </c>
      <c r="F387" s="26">
        <v>0.9363444608511561</v>
      </c>
      <c r="G387" s="26">
        <v>0.9652091557815129</v>
      </c>
      <c r="H387" s="26">
        <v>0.8856602647029557</v>
      </c>
      <c r="I387" s="26">
        <v>0.9652701761369292</v>
      </c>
      <c r="J387" s="26">
        <v>0.9553189372076825</v>
      </c>
      <c r="K387" s="26">
        <v>0.8956115036322024</v>
      </c>
      <c r="L387" s="26">
        <v>0.9651481354260968</v>
      </c>
      <c r="M387" s="26">
        <v>1.0137322471486985</v>
      </c>
      <c r="N387" s="26">
        <v>1.192684182979614</v>
      </c>
    </row>
    <row r="388" spans="1:14" ht="12.75">
      <c r="A388" s="41">
        <f>VLOOKUP(A385,'Load &amp; Coincident Factors'!B$2:D$151,3,0)</f>
        <v>0.44021017954196656</v>
      </c>
      <c r="B388" s="14">
        <v>4</v>
      </c>
      <c r="C388" s="26">
        <v>0.37808605895595815</v>
      </c>
      <c r="D388" s="26">
        <v>0.3681958403821276</v>
      </c>
      <c r="E388" s="26">
        <v>0.35824460145288095</v>
      </c>
      <c r="F388" s="26">
        <v>0.35824460145288095</v>
      </c>
      <c r="G388" s="26">
        <v>0.35824460145288095</v>
      </c>
      <c r="H388" s="26">
        <v>0.34829336252363424</v>
      </c>
      <c r="I388" s="26">
        <v>0.4080007960991143</v>
      </c>
      <c r="J388" s="26">
        <v>0.3184396457358942</v>
      </c>
      <c r="K388" s="26">
        <v>0.4378545128868545</v>
      </c>
      <c r="L388" s="26">
        <v>0.3184396457358942</v>
      </c>
      <c r="M388" s="26">
        <v>0.4179520350283611</v>
      </c>
      <c r="N388" s="26">
        <v>0.45769597038993165</v>
      </c>
    </row>
    <row r="389" spans="1:14" ht="12.75">
      <c r="A389" s="51" t="s">
        <v>215</v>
      </c>
      <c r="B389" s="14">
        <v>1</v>
      </c>
      <c r="C389" s="26">
        <v>3.3984684225143846</v>
      </c>
      <c r="D389" s="26">
        <v>2.954129969588779</v>
      </c>
      <c r="E389" s="26">
        <v>3.7076604323389</v>
      </c>
      <c r="F389" s="26">
        <v>3.1779061336652097</v>
      </c>
      <c r="G389" s="26">
        <v>4.860129379396357</v>
      </c>
      <c r="H389" s="26">
        <v>4.684394384025077</v>
      </c>
      <c r="I389" s="26">
        <v>5.394412188556971</v>
      </c>
      <c r="J389" s="26">
        <v>5.9398738250252325</v>
      </c>
      <c r="K389" s="26">
        <v>4.203978680808206</v>
      </c>
      <c r="L389" s="26">
        <v>3.8866714858259797</v>
      </c>
      <c r="M389" s="26">
        <v>3.1515073944261154</v>
      </c>
      <c r="N389" s="26">
        <v>3.023449776180085</v>
      </c>
    </row>
    <row r="390" spans="1:14" ht="12.75">
      <c r="A390" s="41" t="s">
        <v>103</v>
      </c>
      <c r="B390" s="14">
        <v>2</v>
      </c>
      <c r="C390" s="26">
        <v>1.328448947908229</v>
      </c>
      <c r="D390" s="26">
        <v>1.7690488746218187</v>
      </c>
      <c r="E390" s="26">
        <v>1.5914941295313965</v>
      </c>
      <c r="F390" s="26">
        <v>1.8232689592851954</v>
      </c>
      <c r="G390" s="26">
        <v>2.096695824920083</v>
      </c>
      <c r="H390" s="26">
        <v>2.291253436199088</v>
      </c>
      <c r="I390" s="26">
        <v>2.480651746430451</v>
      </c>
      <c r="J390" s="26">
        <v>2.5674679231930684</v>
      </c>
      <c r="K390" s="26">
        <v>2.2586187996865905</v>
      </c>
      <c r="L390" s="26">
        <v>1.9564495470007612</v>
      </c>
      <c r="M390" s="26">
        <v>1.6080329733500305</v>
      </c>
      <c r="N390" s="26">
        <v>1.3140745687262545</v>
      </c>
    </row>
    <row r="391" spans="1:14" ht="12.75">
      <c r="A391" s="41">
        <f>VLOOKUP(A389,'Load &amp; Coincident Factors'!B$2:D$151,2,0)</f>
        <v>0.5032583981810612</v>
      </c>
      <c r="B391" s="14">
        <v>3</v>
      </c>
      <c r="C391" s="26">
        <v>0.5120840412236606</v>
      </c>
      <c r="D391" s="26">
        <v>0.5035318699666458</v>
      </c>
      <c r="E391" s="26">
        <v>0.5750284265552166</v>
      </c>
      <c r="F391" s="26">
        <v>0.600286574847223</v>
      </c>
      <c r="G391" s="26">
        <v>0.5039774452444591</v>
      </c>
      <c r="H391" s="26">
        <v>0.6499082529209635</v>
      </c>
      <c r="I391" s="26">
        <v>0.6936187078874352</v>
      </c>
      <c r="J391" s="26">
        <v>0.6936187078874352</v>
      </c>
      <c r="K391" s="26">
        <v>0.6005587040277622</v>
      </c>
      <c r="L391" s="26">
        <v>0.6450491666047725</v>
      </c>
      <c r="M391" s="26">
        <v>0.6043314494384597</v>
      </c>
      <c r="N391" s="26">
        <v>0.25121853775151426</v>
      </c>
    </row>
    <row r="392" spans="1:14" ht="12.75">
      <c r="A392" s="41">
        <f>VLOOKUP(A389,'Load &amp; Coincident Factors'!B$2:D$151,3,0)</f>
        <v>0.28793671801206006</v>
      </c>
      <c r="B392" s="14">
        <v>4</v>
      </c>
      <c r="C392" s="26">
        <v>0.13624161776057503</v>
      </c>
      <c r="D392" s="26">
        <v>0.17848042124249902</v>
      </c>
      <c r="E392" s="26">
        <v>0.19444985778460733</v>
      </c>
      <c r="F392" s="26">
        <v>0.2331905940107597</v>
      </c>
      <c r="G392" s="26">
        <v>0.23782083168520513</v>
      </c>
      <c r="H392" s="26">
        <v>0.26753864447086795</v>
      </c>
      <c r="I392" s="26">
        <v>0.3071739992072928</v>
      </c>
      <c r="J392" s="26">
        <v>0.2378121284185493</v>
      </c>
      <c r="K392" s="26">
        <v>0.31319803055535406</v>
      </c>
      <c r="L392" s="26">
        <v>0.1996936949432688</v>
      </c>
      <c r="M392" s="26">
        <v>0.23711669264779578</v>
      </c>
      <c r="N392" s="26">
        <v>0.1559837997133807</v>
      </c>
    </row>
    <row r="393" spans="1:14" ht="12.75">
      <c r="A393" s="51" t="s">
        <v>216</v>
      </c>
      <c r="B393" s="14">
        <v>1</v>
      </c>
      <c r="C393" s="26">
        <v>2.5470743755053893</v>
      </c>
      <c r="D393" s="26">
        <v>2.1110938474947307</v>
      </c>
      <c r="E393" s="26">
        <v>2.2311612382008996</v>
      </c>
      <c r="F393" s="26">
        <v>2.2723808907836123</v>
      </c>
      <c r="G393" s="26">
        <v>2.4241348582971183</v>
      </c>
      <c r="H393" s="26">
        <v>2.4389806424388367</v>
      </c>
      <c r="I393" s="26">
        <v>2.5864579114030004</v>
      </c>
      <c r="J393" s="26">
        <v>2.847168007724812</v>
      </c>
      <c r="K393" s="26">
        <v>2.453181841605235</v>
      </c>
      <c r="L393" s="26">
        <v>2.579260892457275</v>
      </c>
      <c r="M393" s="26">
        <v>2.465896821488987</v>
      </c>
      <c r="N393" s="26">
        <v>2.0949858549718283</v>
      </c>
    </row>
    <row r="394" spans="1:14" ht="12.75">
      <c r="A394" s="41" t="s">
        <v>103</v>
      </c>
      <c r="B394" s="14">
        <v>2</v>
      </c>
      <c r="C394" s="26">
        <v>3.1712808355695437</v>
      </c>
      <c r="D394" s="26">
        <v>2.85475406753469</v>
      </c>
      <c r="E394" s="26">
        <v>3.1014751647625016</v>
      </c>
      <c r="F394" s="26">
        <v>2.222122970225717</v>
      </c>
      <c r="G394" s="26">
        <v>1.9573531067503853</v>
      </c>
      <c r="H394" s="26">
        <v>2.1903385532029693</v>
      </c>
      <c r="I394" s="26">
        <v>2.1745941577157524</v>
      </c>
      <c r="J394" s="26">
        <v>2.431323399933945</v>
      </c>
      <c r="K394" s="26">
        <v>2.4445444123873044</v>
      </c>
      <c r="L394" s="26">
        <v>2.5041444943564386</v>
      </c>
      <c r="M394" s="26">
        <v>3.054119847697063</v>
      </c>
      <c r="N394" s="26">
        <v>3.087841872020582</v>
      </c>
    </row>
    <row r="395" spans="1:14" ht="12.75">
      <c r="A395" s="41">
        <f>VLOOKUP(A393,'Load &amp; Coincident Factors'!B$2:D$151,2,0)</f>
        <v>0.5032583981810612</v>
      </c>
      <c r="B395" s="14">
        <v>3</v>
      </c>
      <c r="C395" s="26">
        <v>2.170541949772234</v>
      </c>
      <c r="D395" s="26">
        <v>2.1692372949579632</v>
      </c>
      <c r="E395" s="26">
        <v>2.0351382726933793</v>
      </c>
      <c r="F395" s="26">
        <v>1.969670391766119</v>
      </c>
      <c r="G395" s="26">
        <v>1.9787639410421798</v>
      </c>
      <c r="H395" s="26">
        <v>1.8591697923861052</v>
      </c>
      <c r="I395" s="26">
        <v>2.2616014760851337</v>
      </c>
      <c r="J395" s="26">
        <v>2.032255176385978</v>
      </c>
      <c r="K395" s="26">
        <v>1.8758462555621112</v>
      </c>
      <c r="L395" s="26">
        <v>2.0179952999699453</v>
      </c>
      <c r="M395" s="26">
        <v>2.0933938262620986</v>
      </c>
      <c r="N395" s="26">
        <v>2.0607035891803602</v>
      </c>
    </row>
    <row r="396" spans="1:14" ht="12.75">
      <c r="A396" s="41">
        <f>VLOOKUP(A393,'Load &amp; Coincident Factors'!B$2:D$151,3,0)</f>
        <v>0.40420153140888854</v>
      </c>
      <c r="B396" s="14">
        <v>4</v>
      </c>
      <c r="C396" s="26">
        <v>0.8474662667494224</v>
      </c>
      <c r="D396" s="26">
        <v>0.8486993400720176</v>
      </c>
      <c r="E396" s="26">
        <v>0.8278542834169182</v>
      </c>
      <c r="F396" s="26">
        <v>0.8517603950415517</v>
      </c>
      <c r="G396" s="26">
        <v>0.8585917879228739</v>
      </c>
      <c r="H396" s="26">
        <v>0.8307875810552701</v>
      </c>
      <c r="I396" s="26">
        <v>1.1227332113976525</v>
      </c>
      <c r="J396" s="26">
        <v>0.7487809147112932</v>
      </c>
      <c r="K396" s="26">
        <v>1.0458219329024578</v>
      </c>
      <c r="L396" s="26">
        <v>0.716735888311623</v>
      </c>
      <c r="M396" s="26">
        <v>1.367179109432267</v>
      </c>
      <c r="N396" s="26">
        <v>1.0342598919935855</v>
      </c>
    </row>
    <row r="397" spans="1:14" ht="12.75">
      <c r="A397" s="51" t="s">
        <v>217</v>
      </c>
      <c r="B397" s="14">
        <v>1</v>
      </c>
      <c r="C397" s="26">
        <v>0.40481889273401683</v>
      </c>
      <c r="D397" s="26">
        <v>0.6571162622944828</v>
      </c>
      <c r="E397" s="26">
        <v>1.1791252735938134</v>
      </c>
      <c r="F397" s="26">
        <v>1.0843253880129038</v>
      </c>
      <c r="G397" s="26">
        <v>1.4183687188808831</v>
      </c>
      <c r="H397" s="26">
        <v>1.447823770943121</v>
      </c>
      <c r="I397" s="26">
        <v>1.4721394408542867</v>
      </c>
      <c r="J397" s="26">
        <v>1.6119921972374258</v>
      </c>
      <c r="K397" s="26">
        <v>1.4410249810459268</v>
      </c>
      <c r="L397" s="26">
        <v>1.4289968531848691</v>
      </c>
      <c r="M397" s="26">
        <v>0.8547635384045162</v>
      </c>
      <c r="N397" s="26">
        <v>-0.22135136034782144</v>
      </c>
    </row>
    <row r="398" spans="1:14" ht="12.75">
      <c r="A398" s="41" t="s">
        <v>103</v>
      </c>
      <c r="B398" s="14">
        <v>2</v>
      </c>
      <c r="C398" s="26">
        <v>2.663752318887294</v>
      </c>
      <c r="D398" s="26">
        <v>2.668860548931502</v>
      </c>
      <c r="E398" s="26">
        <v>3.4752350445479574</v>
      </c>
      <c r="F398" s="26">
        <v>3.438751860894641</v>
      </c>
      <c r="G398" s="26">
        <v>3.1853640129683543</v>
      </c>
      <c r="H398" s="26">
        <v>3.266299192746371</v>
      </c>
      <c r="I398" s="26">
        <v>3.2480712466773296</v>
      </c>
      <c r="J398" s="26">
        <v>3.3274884394624094</v>
      </c>
      <c r="K398" s="26">
        <v>3.880617099476042</v>
      </c>
      <c r="L398" s="26">
        <v>3.6892371555161105</v>
      </c>
      <c r="M398" s="26">
        <v>3.0284958653520264</v>
      </c>
      <c r="N398" s="26">
        <v>2.227346997719187</v>
      </c>
    </row>
    <row r="399" spans="1:14" ht="12.75">
      <c r="A399" s="41">
        <f>VLOOKUP(A397,'Load &amp; Coincident Factors'!B$2:D$151,2,0)</f>
        <v>0.6739188231123713</v>
      </c>
      <c r="B399" s="14">
        <v>3</v>
      </c>
      <c r="C399" s="26">
        <v>1.8478075194038444</v>
      </c>
      <c r="D399" s="26">
        <v>1.999892801380192</v>
      </c>
      <c r="E399" s="26">
        <v>1.9313218589757444</v>
      </c>
      <c r="F399" s="26">
        <v>1.8294916354978326</v>
      </c>
      <c r="G399" s="26">
        <v>2.4287304012542292</v>
      </c>
      <c r="H399" s="26">
        <v>1.8190973798508845</v>
      </c>
      <c r="I399" s="26">
        <v>2.352925049192022</v>
      </c>
      <c r="J399" s="26">
        <v>2.449844906241352</v>
      </c>
      <c r="K399" s="26">
        <v>2.406261587174209</v>
      </c>
      <c r="L399" s="26">
        <v>2.0102510890682543</v>
      </c>
      <c r="M399" s="26">
        <v>1.9481515203884108</v>
      </c>
      <c r="N399" s="26">
        <v>1.6344273194008003</v>
      </c>
    </row>
    <row r="400" spans="1:14" ht="12.75">
      <c r="A400" s="41">
        <f>VLOOKUP(A397,'Load &amp; Coincident Factors'!B$2:D$151,3,0)</f>
        <v>0.07030198155901471</v>
      </c>
      <c r="B400" s="14">
        <v>4</v>
      </c>
      <c r="C400" s="26">
        <v>0.7304485970186159</v>
      </c>
      <c r="D400" s="26">
        <v>0.7827132170915749</v>
      </c>
      <c r="E400" s="26">
        <v>0.7847298008240426</v>
      </c>
      <c r="F400" s="26">
        <v>0.7813920780813624</v>
      </c>
      <c r="G400" s="26">
        <v>0.7517339566012854</v>
      </c>
      <c r="H400" s="26">
        <v>0.7932947023071891</v>
      </c>
      <c r="I400" s="26">
        <v>0.9311854543820438</v>
      </c>
      <c r="J400" s="26">
        <v>0.7151736574880612</v>
      </c>
      <c r="K400" s="26">
        <v>1.2730725914914014</v>
      </c>
      <c r="L400" s="26">
        <v>0.6963321509261675</v>
      </c>
      <c r="M400" s="26">
        <v>1.1785730188979504</v>
      </c>
      <c r="N400" s="26">
        <v>0.8761269518112147</v>
      </c>
    </row>
    <row r="401" spans="1:14" ht="12.75">
      <c r="A401" s="51" t="s">
        <v>218</v>
      </c>
      <c r="B401" s="14">
        <v>1</v>
      </c>
      <c r="C401" s="26">
        <v>3.854057399611693</v>
      </c>
      <c r="D401" s="26">
        <v>3.572666647209675</v>
      </c>
      <c r="E401" s="26">
        <v>3.5475718978049575</v>
      </c>
      <c r="F401" s="26">
        <v>3.5216437544726835</v>
      </c>
      <c r="G401" s="26">
        <v>3.698148743530963</v>
      </c>
      <c r="H401" s="26">
        <v>3.5391106138605606</v>
      </c>
      <c r="I401" s="26">
        <v>3.5633637012443913</v>
      </c>
      <c r="J401" s="26">
        <v>3.925275994580066</v>
      </c>
      <c r="K401" s="26">
        <v>3.198193347725261</v>
      </c>
      <c r="L401" s="26">
        <v>3.8746900894676846</v>
      </c>
      <c r="M401" s="26">
        <v>3.2866131986870997</v>
      </c>
      <c r="N401" s="26">
        <v>3.837076237050128</v>
      </c>
    </row>
    <row r="402" spans="1:14" ht="12.75">
      <c r="A402" s="41" t="s">
        <v>103</v>
      </c>
      <c r="B402" s="14">
        <v>2</v>
      </c>
      <c r="C402" s="26">
        <v>3.8487727441514155</v>
      </c>
      <c r="D402" s="26">
        <v>3.4105563490590747</v>
      </c>
      <c r="E402" s="26">
        <v>3.7093426316815825</v>
      </c>
      <c r="F402" s="26">
        <v>3.3603433887089698</v>
      </c>
      <c r="G402" s="26">
        <v>3.454884043145452</v>
      </c>
      <c r="H402" s="26">
        <v>3.490326191578064</v>
      </c>
      <c r="I402" s="26">
        <v>3.5569497369389347</v>
      </c>
      <c r="J402" s="26">
        <v>3.407141279554159</v>
      </c>
      <c r="K402" s="26">
        <v>3.6408854430719924</v>
      </c>
      <c r="L402" s="26">
        <v>3.331012261930237</v>
      </c>
      <c r="M402" s="26">
        <v>3.5952210799775255</v>
      </c>
      <c r="N402" s="26">
        <v>4.182905359339177</v>
      </c>
    </row>
    <row r="403" spans="1:14" ht="12.75">
      <c r="A403" s="41">
        <f>VLOOKUP(A401,'Load &amp; Coincident Factors'!B$2:D$151,2,0)</f>
        <v>0.5335163519430762</v>
      </c>
      <c r="B403" s="14">
        <v>3</v>
      </c>
      <c r="C403" s="26">
        <v>1.2328218822080852</v>
      </c>
      <c r="D403" s="26">
        <v>0.921535748467149</v>
      </c>
      <c r="E403" s="26">
        <v>0.9758350956844354</v>
      </c>
      <c r="F403" s="26">
        <v>0.9521071444970569</v>
      </c>
      <c r="G403" s="26">
        <v>0.9919931101053822</v>
      </c>
      <c r="H403" s="26">
        <v>0.9117602964873669</v>
      </c>
      <c r="I403" s="26">
        <v>0.9951695467210333</v>
      </c>
      <c r="J403" s="26">
        <v>0.9868802659832631</v>
      </c>
      <c r="K403" s="26">
        <v>0.9236880409848829</v>
      </c>
      <c r="L403" s="26">
        <v>0.9910896196761076</v>
      </c>
      <c r="M403" s="26">
        <v>1.0107933961416278</v>
      </c>
      <c r="N403" s="26">
        <v>1.0251888794203654</v>
      </c>
    </row>
    <row r="404" spans="1:14" ht="12.75">
      <c r="A404" s="41">
        <f>VLOOKUP(A401,'Load &amp; Coincident Factors'!B$2:D$151,3,0)</f>
        <v>0.4915728345201891</v>
      </c>
      <c r="B404" s="14">
        <v>4</v>
      </c>
      <c r="C404" s="26">
        <v>0.3850333254812204</v>
      </c>
      <c r="D404" s="26">
        <v>0.38036950892467164</v>
      </c>
      <c r="E404" s="26">
        <v>0.3721379815799133</v>
      </c>
      <c r="F404" s="26">
        <v>0.36965458568040416</v>
      </c>
      <c r="G404" s="26">
        <v>0.37086740693365283</v>
      </c>
      <c r="H404" s="26">
        <v>0.3606722642264918</v>
      </c>
      <c r="I404" s="26">
        <v>0.42161210689741013</v>
      </c>
      <c r="J404" s="26">
        <v>0.33077987682115106</v>
      </c>
      <c r="K404" s="26">
        <v>0.46141087004485265</v>
      </c>
      <c r="L404" s="26">
        <v>0.3296825623539261</v>
      </c>
      <c r="M404" s="26">
        <v>0.42915059352602647</v>
      </c>
      <c r="N404" s="26">
        <v>0.46301375677177403</v>
      </c>
    </row>
    <row r="405" spans="1:14" ht="12.75">
      <c r="A405" s="51" t="s">
        <v>219</v>
      </c>
      <c r="B405" s="14">
        <v>1</v>
      </c>
      <c r="C405" s="26">
        <v>4.069628349040813</v>
      </c>
      <c r="D405" s="26">
        <v>3.345487058533305</v>
      </c>
      <c r="E405" s="26">
        <v>3.741238392873759</v>
      </c>
      <c r="F405" s="26">
        <v>4.24126285991863</v>
      </c>
      <c r="G405" s="26">
        <v>4.100705065698401</v>
      </c>
      <c r="H405" s="26">
        <v>3.9454756740868318</v>
      </c>
      <c r="I405" s="26">
        <v>4.037534541093679</v>
      </c>
      <c r="J405" s="26">
        <v>4.4363710824170335</v>
      </c>
      <c r="K405" s="26">
        <v>3.678932363024905</v>
      </c>
      <c r="L405" s="26">
        <v>4.226655159235677</v>
      </c>
      <c r="M405" s="26">
        <v>3.570415558734852</v>
      </c>
      <c r="N405" s="26">
        <v>3.689339051073693</v>
      </c>
    </row>
    <row r="406" spans="1:14" ht="12.75">
      <c r="A406" s="41" t="s">
        <v>103</v>
      </c>
      <c r="B406" s="14">
        <v>2</v>
      </c>
      <c r="C406" s="26">
        <v>3.6727300301178643</v>
      </c>
      <c r="D406" s="26">
        <v>3.278257098537437</v>
      </c>
      <c r="E406" s="26">
        <v>3.653168187086964</v>
      </c>
      <c r="F406" s="26">
        <v>3.7464712109048697</v>
      </c>
      <c r="G406" s="26">
        <v>2.529619908108633</v>
      </c>
      <c r="H406" s="26">
        <v>2.5576963314938554</v>
      </c>
      <c r="I406" s="26">
        <v>2.6195305205876</v>
      </c>
      <c r="J406" s="26">
        <v>2.5373002278636267</v>
      </c>
      <c r="K406" s="26">
        <v>3.2523503860540197</v>
      </c>
      <c r="L406" s="26">
        <v>3.1543566876439</v>
      </c>
      <c r="M406" s="26">
        <v>3.565686536165846</v>
      </c>
      <c r="N406" s="26">
        <v>3.7679977522866914</v>
      </c>
    </row>
    <row r="407" spans="1:14" ht="12.75">
      <c r="A407" s="41">
        <f>VLOOKUP(A405,'Load &amp; Coincident Factors'!B$2:D$151,2,0)</f>
        <v>0.5335163519430762</v>
      </c>
      <c r="B407" s="14">
        <v>3</v>
      </c>
      <c r="C407" s="26">
        <v>0.919012552591403</v>
      </c>
      <c r="D407" s="26">
        <v>0.815965974342742</v>
      </c>
      <c r="E407" s="26">
        <v>0.8661771150499011</v>
      </c>
      <c r="F407" s="26">
        <v>0.7926910256826791</v>
      </c>
      <c r="G407" s="26">
        <v>0.8158435963161441</v>
      </c>
      <c r="H407" s="26">
        <v>0.7565738159545528</v>
      </c>
      <c r="I407" s="26">
        <v>0.8057111844750249</v>
      </c>
      <c r="J407" s="26">
        <v>0.8254533914727937</v>
      </c>
      <c r="K407" s="26">
        <v>0.7961454895396703</v>
      </c>
      <c r="L407" s="26">
        <v>0.8270570203077574</v>
      </c>
      <c r="M407" s="26">
        <v>0.9155352873670572</v>
      </c>
      <c r="N407" s="26">
        <v>0.8994990109648701</v>
      </c>
    </row>
    <row r="408" spans="1:14" ht="12.75">
      <c r="A408" s="41">
        <f>VLOOKUP(A405,'Load &amp; Coincident Factors'!B$2:D$151,3,0)</f>
        <v>0.4894120059410029</v>
      </c>
      <c r="B408" s="14">
        <v>4</v>
      </c>
      <c r="C408" s="26">
        <v>0.3210688314899345</v>
      </c>
      <c r="D408" s="26">
        <v>0.34684266544201114</v>
      </c>
      <c r="E408" s="26">
        <v>0.337292640794593</v>
      </c>
      <c r="F408" s="26">
        <v>0.32832057335579456</v>
      </c>
      <c r="G408" s="26">
        <v>0.3284078329453745</v>
      </c>
      <c r="H408" s="26">
        <v>0.3182313208829603</v>
      </c>
      <c r="I408" s="26">
        <v>0.3678922469409122</v>
      </c>
      <c r="J408" s="26">
        <v>0.29450803268295356</v>
      </c>
      <c r="K408" s="26">
        <v>0.4079874780635095</v>
      </c>
      <c r="L408" s="26">
        <v>0.28857438059151697</v>
      </c>
      <c r="M408" s="26">
        <v>0.4121445977874742</v>
      </c>
      <c r="N408" s="26">
        <v>0.3800067408034258</v>
      </c>
    </row>
    <row r="409" spans="1:14" ht="12.75">
      <c r="A409" s="51" t="s">
        <v>220</v>
      </c>
      <c r="B409" s="14">
        <v>1</v>
      </c>
      <c r="C409" s="26">
        <v>2.6229506053563516</v>
      </c>
      <c r="D409" s="26">
        <v>2.2648002567906405</v>
      </c>
      <c r="E409" s="26">
        <v>2.484039019094216</v>
      </c>
      <c r="F409" s="26">
        <v>2.50201583057042</v>
      </c>
      <c r="G409" s="26">
        <v>2.64732856362415</v>
      </c>
      <c r="H409" s="26">
        <v>2.6067282838535597</v>
      </c>
      <c r="I409" s="26">
        <v>2.7665250522978613</v>
      </c>
      <c r="J409" s="26">
        <v>3.043524361205341</v>
      </c>
      <c r="K409" s="26">
        <v>2.374083902575371</v>
      </c>
      <c r="L409" s="26">
        <v>2.760038593824757</v>
      </c>
      <c r="M409" s="26">
        <v>2.4006245287397276</v>
      </c>
      <c r="N409" s="26">
        <v>2.3770918431719608</v>
      </c>
    </row>
    <row r="410" spans="1:14" ht="12.75">
      <c r="A410" s="41" t="s">
        <v>103</v>
      </c>
      <c r="B410" s="14">
        <v>2</v>
      </c>
      <c r="C410" s="26">
        <v>3.661661679705437</v>
      </c>
      <c r="D410" s="26">
        <v>3.3696787261156858</v>
      </c>
      <c r="E410" s="26">
        <v>3.484626854338485</v>
      </c>
      <c r="F410" s="26">
        <v>3.397856155422021</v>
      </c>
      <c r="G410" s="26">
        <v>3.479225977686652</v>
      </c>
      <c r="H410" s="26">
        <v>3.5290665419187577</v>
      </c>
      <c r="I410" s="26">
        <v>3.740191006843121</v>
      </c>
      <c r="J410" s="26">
        <v>3.661835698820817</v>
      </c>
      <c r="K410" s="26">
        <v>3.671828681123706</v>
      </c>
      <c r="L410" s="26">
        <v>3.4748007041398647</v>
      </c>
      <c r="M410" s="26">
        <v>3.606736957023224</v>
      </c>
      <c r="N410" s="26">
        <v>3.784696899242583</v>
      </c>
    </row>
    <row r="411" spans="1:14" ht="12.75">
      <c r="A411" s="41">
        <f>VLOOKUP(A409,'Load &amp; Coincident Factors'!B$2:D$151,2,0)</f>
        <v>0.8289257297637183</v>
      </c>
      <c r="B411" s="14">
        <v>3</v>
      </c>
      <c r="C411" s="26">
        <v>1.7166958536096115</v>
      </c>
      <c r="D411" s="26">
        <v>1.5450034081905102</v>
      </c>
      <c r="E411" s="26">
        <v>1.628069692214459</v>
      </c>
      <c r="F411" s="26">
        <v>1.4702694149028992</v>
      </c>
      <c r="G411" s="26">
        <v>1.5445250269695747</v>
      </c>
      <c r="H411" s="26">
        <v>1.430947469939667</v>
      </c>
      <c r="I411" s="26">
        <v>1.6111755595583974</v>
      </c>
      <c r="J411" s="26">
        <v>1.5657131941405051</v>
      </c>
      <c r="K411" s="26">
        <v>1.4645701286417538</v>
      </c>
      <c r="L411" s="26">
        <v>1.5283737880015598</v>
      </c>
      <c r="M411" s="26">
        <v>1.6872699217236338</v>
      </c>
      <c r="N411" s="26">
        <v>1.6724763893334051</v>
      </c>
    </row>
    <row r="412" spans="1:14" ht="12.75">
      <c r="A412" s="41">
        <f>VLOOKUP(A409,'Load &amp; Coincident Factors'!B$2:D$151,3,0)</f>
        <v>0.5744796221632229</v>
      </c>
      <c r="B412" s="14">
        <v>4</v>
      </c>
      <c r="C412" s="26">
        <v>0.6611601329269561</v>
      </c>
      <c r="D412" s="26">
        <v>0.662906767963644</v>
      </c>
      <c r="E412" s="26">
        <v>0.6398787249177837</v>
      </c>
      <c r="F412" s="26">
        <v>0.5979016788107389</v>
      </c>
      <c r="G412" s="26">
        <v>0.5946754876785101</v>
      </c>
      <c r="H412" s="26">
        <v>0.5760908096223857</v>
      </c>
      <c r="I412" s="26">
        <v>0.6899274948309118</v>
      </c>
      <c r="J412" s="26">
        <v>0.533199161953467</v>
      </c>
      <c r="K412" s="26">
        <v>0.737461321710394</v>
      </c>
      <c r="L412" s="26">
        <v>0.5211494342488603</v>
      </c>
      <c r="M412" s="26">
        <v>0.7539612990797108</v>
      </c>
      <c r="N412" s="26">
        <v>0.8057322580363346</v>
      </c>
    </row>
    <row r="413" spans="1:14" ht="12.75">
      <c r="A413" s="51" t="s">
        <v>221</v>
      </c>
      <c r="B413" s="14">
        <v>1</v>
      </c>
      <c r="C413" s="26">
        <v>3.7058765551304327</v>
      </c>
      <c r="D413" s="26">
        <v>3.820743185565841</v>
      </c>
      <c r="E413" s="26">
        <v>3.571891540163643</v>
      </c>
      <c r="F413" s="26">
        <v>3.5527806714441033</v>
      </c>
      <c r="G413" s="26">
        <v>3.7690844277276927</v>
      </c>
      <c r="H413" s="26">
        <v>3.7014884466372187</v>
      </c>
      <c r="I413" s="26">
        <v>3.9500742372669926</v>
      </c>
      <c r="J413" s="26">
        <v>4.361727663150691</v>
      </c>
      <c r="K413" s="26">
        <v>3.3373550682735686</v>
      </c>
      <c r="L413" s="26">
        <v>3.9018593456626256</v>
      </c>
      <c r="M413" s="26">
        <v>3.271943078283387</v>
      </c>
      <c r="N413" s="26">
        <v>3.5340060321282345</v>
      </c>
    </row>
    <row r="414" spans="1:14" ht="12.75">
      <c r="A414" s="41" t="s">
        <v>103</v>
      </c>
      <c r="B414" s="14">
        <v>2</v>
      </c>
      <c r="C414" s="26">
        <v>3.6872685305688293</v>
      </c>
      <c r="D414" s="26">
        <v>3.3835140308374094</v>
      </c>
      <c r="E414" s="26">
        <v>3.7650421611617926</v>
      </c>
      <c r="F414" s="26">
        <v>3.4312171394237057</v>
      </c>
      <c r="G414" s="26">
        <v>3.6178574488972033</v>
      </c>
      <c r="H414" s="26">
        <v>3.7139929403836267</v>
      </c>
      <c r="I414" s="26">
        <v>3.9708061131088304</v>
      </c>
      <c r="J414" s="26">
        <v>3.7826782613328547</v>
      </c>
      <c r="K414" s="26">
        <v>3.896576786615597</v>
      </c>
      <c r="L414" s="26">
        <v>3.446907384706483</v>
      </c>
      <c r="M414" s="26">
        <v>3.612748655515215</v>
      </c>
      <c r="N414" s="26">
        <v>3.952878432982141</v>
      </c>
    </row>
    <row r="415" spans="1:14" ht="12.75">
      <c r="A415" s="41">
        <f>VLOOKUP(A413,'Load &amp; Coincident Factors'!B$2:D$151,2,0)</f>
        <v>0.4688052927148242</v>
      </c>
      <c r="B415" s="14">
        <v>3</v>
      </c>
      <c r="C415" s="26">
        <v>1.010104229515466</v>
      </c>
      <c r="D415" s="26">
        <v>0.8919383839079233</v>
      </c>
      <c r="E415" s="26">
        <v>0.960609992820503</v>
      </c>
      <c r="F415" s="26">
        <v>0.9459571638670833</v>
      </c>
      <c r="G415" s="26">
        <v>0.9915519943091007</v>
      </c>
      <c r="H415" s="26">
        <v>0.9173402963829874</v>
      </c>
      <c r="I415" s="26">
        <v>1.0171462280129813</v>
      </c>
      <c r="J415" s="26">
        <v>0.9917509736397189</v>
      </c>
      <c r="K415" s="26">
        <v>0.9395675475882463</v>
      </c>
      <c r="L415" s="26">
        <v>0.9695217641692242</v>
      </c>
      <c r="M415" s="26">
        <v>0.987936401058124</v>
      </c>
      <c r="N415" s="26">
        <v>0.9838074665368803</v>
      </c>
    </row>
    <row r="416" spans="1:14" ht="12.75">
      <c r="A416" s="41">
        <f>VLOOKUP(A413,'Load &amp; Coincident Factors'!B$2:D$151,3,0)</f>
        <v>0.398313392619741</v>
      </c>
      <c r="B416" s="14">
        <v>4</v>
      </c>
      <c r="C416" s="26">
        <v>0.3810648741195226</v>
      </c>
      <c r="D416" s="26">
        <v>0.3840358562221434</v>
      </c>
      <c r="E416" s="26">
        <v>0.3780446212529007</v>
      </c>
      <c r="F416" s="26">
        <v>0.36378860699688653</v>
      </c>
      <c r="G416" s="26">
        <v>0.37170861491689444</v>
      </c>
      <c r="H416" s="26">
        <v>0.3609653751956469</v>
      </c>
      <c r="I416" s="26">
        <v>0.4254248135231318</v>
      </c>
      <c r="J416" s="26">
        <v>0.3291316564279049</v>
      </c>
      <c r="K416" s="26">
        <v>0.45567453070687236</v>
      </c>
      <c r="L416" s="26">
        <v>0.32319165048789894</v>
      </c>
      <c r="M416" s="26">
        <v>0.42270403978036586</v>
      </c>
      <c r="N416" s="26">
        <v>0.4567147815934922</v>
      </c>
    </row>
    <row r="417" spans="1:14" ht="12.75">
      <c r="A417" s="51" t="s">
        <v>222</v>
      </c>
      <c r="B417" s="14">
        <v>1</v>
      </c>
      <c r="C417" s="26">
        <v>3.4970465466660783</v>
      </c>
      <c r="D417" s="26">
        <v>3.189704197077436</v>
      </c>
      <c r="E417" s="26">
        <v>5.309791753423157</v>
      </c>
      <c r="F417" s="26">
        <v>3.621412388811155</v>
      </c>
      <c r="G417" s="26">
        <v>5.163010070156128</v>
      </c>
      <c r="H417" s="26">
        <v>3.8102962996132215</v>
      </c>
      <c r="I417" s="26">
        <v>2.1396168372213076</v>
      </c>
      <c r="J417" s="26">
        <v>2.403395415687533</v>
      </c>
      <c r="K417" s="26">
        <v>4.571301877060234</v>
      </c>
      <c r="L417" s="26">
        <v>4.401166810763902</v>
      </c>
      <c r="M417" s="26">
        <v>3.9001756346932295</v>
      </c>
      <c r="N417" s="26">
        <v>3.512907376404705</v>
      </c>
    </row>
    <row r="418" spans="1:14" ht="12.75">
      <c r="A418" s="41" t="s">
        <v>103</v>
      </c>
      <c r="B418" s="14">
        <v>2</v>
      </c>
      <c r="C418" s="26">
        <v>1.0500650823244078</v>
      </c>
      <c r="D418" s="26">
        <v>1.8484275680592481</v>
      </c>
      <c r="E418" s="26">
        <v>2.132193522639008</v>
      </c>
      <c r="F418" s="26">
        <v>2.100922581431983</v>
      </c>
      <c r="G418" s="26">
        <v>3.003773404962799</v>
      </c>
      <c r="H418" s="26">
        <v>2.424378002455777</v>
      </c>
      <c r="I418" s="26">
        <v>1.3496174188070391</v>
      </c>
      <c r="J418" s="26">
        <v>1.4654225020812208</v>
      </c>
      <c r="K418" s="26">
        <v>3.4913614444097103</v>
      </c>
      <c r="L418" s="26">
        <v>2.519286517537329</v>
      </c>
      <c r="M418" s="26">
        <v>1.3619044179197666</v>
      </c>
      <c r="N418" s="26">
        <v>1.0059372072229062</v>
      </c>
    </row>
    <row r="419" spans="1:14" ht="12.75">
      <c r="A419" s="41">
        <f>VLOOKUP(A417,'Load &amp; Coincident Factors'!B$2:D$151,2,0)</f>
        <v>0.5411991579505151</v>
      </c>
      <c r="B419" s="14">
        <v>3</v>
      </c>
      <c r="C419" s="26">
        <v>0.35208431841322574</v>
      </c>
      <c r="D419" s="26">
        <v>0.34363729194072</v>
      </c>
      <c r="E419" s="26">
        <v>0.2345195789585027</v>
      </c>
      <c r="F419" s="26">
        <v>0.19683982822099974</v>
      </c>
      <c r="G419" s="26">
        <v>0.36231477694097225</v>
      </c>
      <c r="H419" s="26">
        <v>0.36370785412366063</v>
      </c>
      <c r="I419" s="26">
        <v>0.3538779121203185</v>
      </c>
      <c r="J419" s="26">
        <v>0.3538779121203185</v>
      </c>
      <c r="K419" s="26">
        <v>0.37353779612700283</v>
      </c>
      <c r="L419" s="26">
        <v>0.31344459682941017</v>
      </c>
      <c r="M419" s="26">
        <v>0.4041520882082566</v>
      </c>
      <c r="N419" s="26">
        <v>0.23691825639027117</v>
      </c>
    </row>
    <row r="420" spans="1:14" ht="12.75">
      <c r="A420" s="41">
        <f>VLOOKUP(A417,'Load &amp; Coincident Factors'!B$2:D$151,3,0)</f>
        <v>0.3564355692761968</v>
      </c>
      <c r="B420" s="14">
        <v>4</v>
      </c>
      <c r="C420" s="26">
        <v>0.07370126575185167</v>
      </c>
      <c r="D420" s="26">
        <v>0.016630999260961107</v>
      </c>
      <c r="E420" s="26">
        <v>-0.008544433278195457</v>
      </c>
      <c r="F420" s="26">
        <v>0.10347657360604826</v>
      </c>
      <c r="G420" s="26">
        <v>0.10347657360604826</v>
      </c>
      <c r="H420" s="26">
        <v>0.13761918804679052</v>
      </c>
      <c r="I420" s="26">
        <v>0.14744913005013272</v>
      </c>
      <c r="J420" s="26">
        <v>0.11795930404010614</v>
      </c>
      <c r="K420" s="26">
        <v>0.15727907205347488</v>
      </c>
      <c r="L420" s="26">
        <v>0.11795930404010614</v>
      </c>
      <c r="M420" s="26">
        <v>0.21896779493691926</v>
      </c>
      <c r="N420" s="26">
        <v>0.016068092368057577</v>
      </c>
    </row>
    <row r="421" spans="1:14" ht="12.75">
      <c r="A421" s="51" t="s">
        <v>223</v>
      </c>
      <c r="B421" s="14">
        <v>1</v>
      </c>
      <c r="C421" s="26">
        <v>0.26933131530163834</v>
      </c>
      <c r="D421" s="26">
        <v>3.178975127023972</v>
      </c>
      <c r="E421" s="26">
        <v>3.4628157454978967</v>
      </c>
      <c r="F421" s="26">
        <v>3.4357930935723395</v>
      </c>
      <c r="G421" s="26">
        <v>3.7946470150546947</v>
      </c>
      <c r="H421" s="26">
        <v>3.8503845955333675</v>
      </c>
      <c r="I421" s="26">
        <v>4.36745865465141</v>
      </c>
      <c r="J421" s="26">
        <v>4.842472143895171</v>
      </c>
      <c r="K421" s="26">
        <v>3.4704112013297013</v>
      </c>
      <c r="L421" s="26">
        <v>3.7337565704982336</v>
      </c>
      <c r="M421" s="26">
        <v>2.696144344241156</v>
      </c>
      <c r="N421" s="26">
        <v>-3.0676108722282622</v>
      </c>
    </row>
    <row r="422" spans="1:14" ht="12.75">
      <c r="A422" s="41" t="s">
        <v>103</v>
      </c>
      <c r="B422" s="14">
        <v>2</v>
      </c>
      <c r="C422" s="26">
        <v>1.4692448257485657</v>
      </c>
      <c r="D422" s="26">
        <v>2.581070260734654</v>
      </c>
      <c r="E422" s="26">
        <v>3.3971172082304104</v>
      </c>
      <c r="F422" s="26">
        <v>3.2993771869923183</v>
      </c>
      <c r="G422" s="26">
        <v>3.747213263546263</v>
      </c>
      <c r="H422" s="26">
        <v>3.9848572112478977</v>
      </c>
      <c r="I422" s="26">
        <v>4.458678600981317</v>
      </c>
      <c r="J422" s="26">
        <v>4.241642720297314</v>
      </c>
      <c r="K422" s="26">
        <v>4.190805080843891</v>
      </c>
      <c r="L422" s="26">
        <v>3.447645317795321</v>
      </c>
      <c r="M422" s="26">
        <v>3.0730106316509915</v>
      </c>
      <c r="N422" s="26">
        <v>0.6758867012381584</v>
      </c>
    </row>
    <row r="423" spans="1:14" ht="12.75">
      <c r="A423" s="41">
        <f>VLOOKUP(A421,'Load &amp; Coincident Factors'!B$2:D$151,2,0)</f>
        <v>0.5411991579505151</v>
      </c>
      <c r="B423" s="14">
        <v>3</v>
      </c>
      <c r="C423" s="26">
        <v>0.6694933265467349</v>
      </c>
      <c r="D423" s="26">
        <v>0.7602100721776336</v>
      </c>
      <c r="E423" s="26">
        <v>0.8931700600853472</v>
      </c>
      <c r="F423" s="26">
        <v>0.9425147783655541</v>
      </c>
      <c r="G423" s="26">
        <v>1.0060265705480917</v>
      </c>
      <c r="H423" s="26">
        <v>0.9490203280630191</v>
      </c>
      <c r="I423" s="26">
        <v>1.069022279889033</v>
      </c>
      <c r="J423" s="26">
        <v>1.0281830100717553</v>
      </c>
      <c r="K423" s="26">
        <v>0.9835235915442904</v>
      </c>
      <c r="L423" s="26">
        <v>0.9501588683351583</v>
      </c>
      <c r="M423" s="26">
        <v>0.903986069753426</v>
      </c>
      <c r="N423" s="26">
        <v>0.49009245516782857</v>
      </c>
    </row>
    <row r="424" spans="1:14" ht="12.75">
      <c r="A424" s="41">
        <f>VLOOKUP(A421,'Load &amp; Coincident Factors'!B$2:D$151,3,0)</f>
        <v>0.03010071647695714</v>
      </c>
      <c r="B424" s="14">
        <v>4</v>
      </c>
      <c r="C424" s="26">
        <v>0.37217542699449035</v>
      </c>
      <c r="D424" s="26">
        <v>0.3998758720621593</v>
      </c>
      <c r="E424" s="26">
        <v>0.3978446410529205</v>
      </c>
      <c r="F424" s="26">
        <v>0.369332612540892</v>
      </c>
      <c r="G424" s="26">
        <v>0.38517262838090793</v>
      </c>
      <c r="H424" s="26">
        <v>0.3736373878676596</v>
      </c>
      <c r="I424" s="26">
        <v>0.44284883094714916</v>
      </c>
      <c r="J424" s="26">
        <v>0.3398236671199155</v>
      </c>
      <c r="K424" s="26">
        <v>0.4734945485268901</v>
      </c>
      <c r="L424" s="26">
        <v>0.32794365523990365</v>
      </c>
      <c r="M424" s="26">
        <v>0.4274560445323706</v>
      </c>
      <c r="N424" s="26">
        <v>0.4438653305084561</v>
      </c>
    </row>
    <row r="425" spans="1:14" ht="12.75">
      <c r="A425" s="51" t="s">
        <v>224</v>
      </c>
      <c r="B425" s="14">
        <v>1</v>
      </c>
      <c r="C425" s="26">
        <v>2.3077918795262233</v>
      </c>
      <c r="D425" s="26">
        <v>3.5544954172905783</v>
      </c>
      <c r="E425" s="26">
        <v>3.517243088966878</v>
      </c>
      <c r="F425" s="26">
        <v>3.4946210457837354</v>
      </c>
      <c r="G425" s="26">
        <v>3.7433032245654196</v>
      </c>
      <c r="H425" s="26">
        <v>3.6456523908011627</v>
      </c>
      <c r="I425" s="26">
        <v>3.7935550807478364</v>
      </c>
      <c r="J425" s="26">
        <v>4.18144848287151</v>
      </c>
      <c r="K425" s="26">
        <v>3.2874590183775183</v>
      </c>
      <c r="L425" s="26">
        <v>3.8094236503686574</v>
      </c>
      <c r="M425" s="26">
        <v>3.031162035356167</v>
      </c>
      <c r="N425" s="26">
        <v>0.8579087811125774</v>
      </c>
    </row>
    <row r="426" spans="1:14" ht="12.75">
      <c r="A426" s="41" t="s">
        <v>103</v>
      </c>
      <c r="B426" s="14">
        <v>2</v>
      </c>
      <c r="C426" s="26">
        <v>2.745649415722536</v>
      </c>
      <c r="D426" s="26">
        <v>3.020425895125399</v>
      </c>
      <c r="E426" s="26">
        <v>3.545099371097353</v>
      </c>
      <c r="F426" s="26">
        <v>3.3025095595243545</v>
      </c>
      <c r="G426" s="26">
        <v>3.5207633196598636</v>
      </c>
      <c r="H426" s="26">
        <v>3.6124188388095253</v>
      </c>
      <c r="I426" s="26">
        <v>3.787853930156647</v>
      </c>
      <c r="J426" s="26">
        <v>3.6105665892211825</v>
      </c>
      <c r="K426" s="26">
        <v>3.7862411762799866</v>
      </c>
      <c r="L426" s="26">
        <v>3.333264029395637</v>
      </c>
      <c r="M426" s="26">
        <v>3.339010566773665</v>
      </c>
      <c r="N426" s="26">
        <v>2.6002302057913362</v>
      </c>
    </row>
    <row r="427" spans="1:14" ht="12.75">
      <c r="A427" s="41">
        <f>VLOOKUP(A425,'Load &amp; Coincident Factors'!B$2:D$151,2,0)</f>
        <v>0.5411991579505151</v>
      </c>
      <c r="B427" s="14">
        <v>3</v>
      </c>
      <c r="C427" s="26">
        <v>0.8657534051626636</v>
      </c>
      <c r="D427" s="26">
        <v>0.8312089169871795</v>
      </c>
      <c r="E427" s="26">
        <v>0.924358082520526</v>
      </c>
      <c r="F427" s="26">
        <v>0.9294333022240445</v>
      </c>
      <c r="G427" s="26">
        <v>0.9699287953048316</v>
      </c>
      <c r="H427" s="26">
        <v>0.9054602845029754</v>
      </c>
      <c r="I427" s="26">
        <v>0.9976927085594616</v>
      </c>
      <c r="J427" s="26">
        <v>0.9780889599777053</v>
      </c>
      <c r="K427" s="26">
        <v>0.9230840311047299</v>
      </c>
      <c r="L427" s="26">
        <v>0.944392384277704</v>
      </c>
      <c r="M427" s="26">
        <v>0.9400611340156133</v>
      </c>
      <c r="N427" s="26">
        <v>0.7802650058487366</v>
      </c>
    </row>
    <row r="428" spans="1:14" ht="12.75">
      <c r="A428" s="41">
        <f>VLOOKUP(A425,'Load &amp; Coincident Factors'!B$2:D$151,3,0)</f>
        <v>0.29869434647845394</v>
      </c>
      <c r="B428" s="14">
        <v>4</v>
      </c>
      <c r="C428" s="26">
        <v>0.3682031838767622</v>
      </c>
      <c r="D428" s="26">
        <v>0.3780958502821375</v>
      </c>
      <c r="E428" s="26">
        <v>0.3706196138278933</v>
      </c>
      <c r="F428" s="26">
        <v>0.3617096049178844</v>
      </c>
      <c r="G428" s="26">
        <v>0.36665960986788937</v>
      </c>
      <c r="H428" s="26">
        <v>0.3562133704436422</v>
      </c>
      <c r="I428" s="26">
        <v>0.41889080698912523</v>
      </c>
      <c r="J428" s="26">
        <v>0.3251221524184008</v>
      </c>
      <c r="K428" s="26">
        <v>0.44899202402436567</v>
      </c>
      <c r="L428" s="26">
        <v>0.32140964870589717</v>
      </c>
      <c r="M428" s="26">
        <v>0.42092203799836403</v>
      </c>
      <c r="N428" s="26">
        <v>0.4453380928357332</v>
      </c>
    </row>
    <row r="429" spans="1:14" ht="12.75">
      <c r="A429" s="51" t="s">
        <v>225</v>
      </c>
      <c r="B429" s="14">
        <v>1</v>
      </c>
      <c r="C429" s="26">
        <v>1.63031741789093</v>
      </c>
      <c r="D429" s="26">
        <v>1.6154184269295528</v>
      </c>
      <c r="E429" s="26">
        <v>2.3074287311622204</v>
      </c>
      <c r="F429" s="26">
        <v>1.8730928493106571</v>
      </c>
      <c r="G429" s="26">
        <v>3.0995812244641088</v>
      </c>
      <c r="H429" s="26">
        <v>3.85223714650558</v>
      </c>
      <c r="I429" s="26">
        <v>4.678689659287887</v>
      </c>
      <c r="J429" s="26">
        <v>5.171321155837821</v>
      </c>
      <c r="K429" s="26">
        <v>3.316333680499285</v>
      </c>
      <c r="L429" s="26">
        <v>2.8006587276261476</v>
      </c>
      <c r="M429" s="26">
        <v>2.3281046781139048</v>
      </c>
      <c r="N429" s="26">
        <v>1.2024164624217064</v>
      </c>
    </row>
    <row r="430" spans="1:14" ht="12.75">
      <c r="A430" s="41" t="s">
        <v>103</v>
      </c>
      <c r="B430" s="14">
        <v>2</v>
      </c>
      <c r="C430" s="26">
        <v>0.9092505691209763</v>
      </c>
      <c r="D430" s="26">
        <v>0.9686591375089972</v>
      </c>
      <c r="E430" s="26">
        <v>1.3574804009398815</v>
      </c>
      <c r="F430" s="26">
        <v>1.5190943074202552</v>
      </c>
      <c r="G430" s="26">
        <v>2.030792191842882</v>
      </c>
      <c r="H430" s="26">
        <v>2.2921039657227156</v>
      </c>
      <c r="I430" s="26">
        <v>2.7778202887699557</v>
      </c>
      <c r="J430" s="26">
        <v>2.803211548983246</v>
      </c>
      <c r="K430" s="26">
        <v>2.2813801292343032</v>
      </c>
      <c r="L430" s="26">
        <v>1.776314717306381</v>
      </c>
      <c r="M430" s="26">
        <v>1.3607339318797385</v>
      </c>
      <c r="N430" s="26">
        <v>0.7712723450477595</v>
      </c>
    </row>
    <row r="431" spans="1:14" ht="12.75">
      <c r="A431" s="41">
        <f>VLOOKUP(A429,'Load &amp; Coincident Factors'!B$2:D$151,2,0)</f>
        <v>0.5032583981810612</v>
      </c>
      <c r="B431" s="14">
        <v>3</v>
      </c>
      <c r="C431" s="26">
        <v>0.7987588125777793</v>
      </c>
      <c r="D431" s="26">
        <v>0.6358825738926834</v>
      </c>
      <c r="E431" s="26">
        <v>1.10431503114395</v>
      </c>
      <c r="F431" s="26">
        <v>1.0289225436474652</v>
      </c>
      <c r="G431" s="26">
        <v>1.9796501403557543</v>
      </c>
      <c r="H431" s="26">
        <v>2.1699658424087933</v>
      </c>
      <c r="I431" s="26">
        <v>2.553141397817676</v>
      </c>
      <c r="J431" s="26">
        <v>2.729746219724611</v>
      </c>
      <c r="K431" s="26">
        <v>1.8891249263839247</v>
      </c>
      <c r="L431" s="26">
        <v>1.56090462657927</v>
      </c>
      <c r="M431" s="26">
        <v>0.8840629883651699</v>
      </c>
      <c r="N431" s="26">
        <v>0.4175420071618582</v>
      </c>
    </row>
    <row r="432" spans="1:14" ht="12.75">
      <c r="A432" s="41">
        <f>VLOOKUP(A429,'Load &amp; Coincident Factors'!B$2:D$151,3,0)</f>
        <v>0.1586578956381885</v>
      </c>
      <c r="B432" s="14">
        <v>4</v>
      </c>
      <c r="C432" s="26">
        <v>0.30236502271535304</v>
      </c>
      <c r="D432" s="26">
        <v>0.29166937471128324</v>
      </c>
      <c r="E432" s="26">
        <v>0.30429714490797044</v>
      </c>
      <c r="F432" s="26">
        <v>0.35430852875201196</v>
      </c>
      <c r="G432" s="26">
        <v>0.25504367212164847</v>
      </c>
      <c r="H432" s="26">
        <v>0.38719478753340564</v>
      </c>
      <c r="I432" s="26">
        <v>0.49562428037091216</v>
      </c>
      <c r="J432" s="26">
        <v>0.3573944497962446</v>
      </c>
      <c r="K432" s="26">
        <v>0.5051661295233666</v>
      </c>
      <c r="L432" s="26">
        <v>0.3168774726268315</v>
      </c>
      <c r="M432" s="26">
        <v>0.3637494644801523</v>
      </c>
      <c r="N432" s="26">
        <v>0.25461125079515023</v>
      </c>
    </row>
    <row r="433" spans="1:14" ht="12.75">
      <c r="A433" s="51" t="s">
        <v>226</v>
      </c>
      <c r="B433" s="14">
        <v>1</v>
      </c>
      <c r="C433" s="26">
        <v>4.5693851196980235</v>
      </c>
      <c r="D433" s="26">
        <v>3.9435780272176424</v>
      </c>
      <c r="E433" s="26">
        <v>4.5693851196980235</v>
      </c>
      <c r="F433" s="26">
        <v>4.162113837290157</v>
      </c>
      <c r="G433" s="26">
        <v>4.360782755537896</v>
      </c>
      <c r="H433" s="26">
        <v>4.162113837290157</v>
      </c>
      <c r="I433" s="26">
        <v>4.162113837290157</v>
      </c>
      <c r="J433" s="26">
        <v>4.559451673785637</v>
      </c>
      <c r="K433" s="26">
        <v>3.7647760007946762</v>
      </c>
      <c r="L433" s="26">
        <v>4.430316876924606</v>
      </c>
      <c r="M433" s="26">
        <v>4.470050660574153</v>
      </c>
      <c r="N433" s="26">
        <v>4.152180391377769</v>
      </c>
    </row>
    <row r="434" spans="1:14" ht="12.75">
      <c r="A434" s="41" t="s">
        <v>103</v>
      </c>
      <c r="B434" s="14">
        <v>2</v>
      </c>
      <c r="C434" s="26">
        <v>2.5429621535710742</v>
      </c>
      <c r="D434" s="26">
        <v>2.3244263434985597</v>
      </c>
      <c r="E434" s="26">
        <v>2.652230058607331</v>
      </c>
      <c r="F434" s="26">
        <v>2.6422966126949445</v>
      </c>
      <c r="G434" s="26">
        <v>2.7217641799940404</v>
      </c>
      <c r="H434" s="26">
        <v>2.751564517731201</v>
      </c>
      <c r="I434" s="26">
        <v>2.7018972881692664</v>
      </c>
      <c r="J434" s="26">
        <v>2.741631071818814</v>
      </c>
      <c r="K434" s="26">
        <v>2.711830734081653</v>
      </c>
      <c r="L434" s="26">
        <v>2.731697625906427</v>
      </c>
      <c r="M434" s="26">
        <v>2.552895599483461</v>
      </c>
      <c r="N434" s="26">
        <v>2.6323631667825573</v>
      </c>
    </row>
    <row r="435" spans="1:14" ht="12.75">
      <c r="A435" s="41">
        <f>VLOOKUP(A433,'Load &amp; Coincident Factors'!B$2:D$151,2,0)</f>
        <v>0.5032583981810612</v>
      </c>
      <c r="B435" s="14">
        <v>3</v>
      </c>
      <c r="C435" s="26">
        <v>2.342979657162387</v>
      </c>
      <c r="D435" s="26">
        <v>1.8558684459746386</v>
      </c>
      <c r="E435" s="26">
        <v>1.6636906656731862</v>
      </c>
      <c r="F435" s="26">
        <v>1.7008992683067505</v>
      </c>
      <c r="G435" s="26">
        <v>1.516452641259867</v>
      </c>
      <c r="H435" s="26">
        <v>1.1378598958103494</v>
      </c>
      <c r="I435" s="26">
        <v>1.1354889355542426</v>
      </c>
      <c r="J435" s="26">
        <v>1.1296512239371963</v>
      </c>
      <c r="K435" s="26">
        <v>1.0452202685152636</v>
      </c>
      <c r="L435" s="26">
        <v>1.6691151164101876</v>
      </c>
      <c r="M435" s="26">
        <v>1.7221278936913862</v>
      </c>
      <c r="N435" s="26">
        <v>2.459516672892849</v>
      </c>
    </row>
    <row r="436" spans="1:14" ht="12.75">
      <c r="A436" s="41">
        <f>VLOOKUP(A433,'Load &amp; Coincident Factors'!B$2:D$151,3,0)</f>
        <v>0.5032583981810612</v>
      </c>
      <c r="B436" s="14">
        <v>4</v>
      </c>
      <c r="C436" s="26">
        <v>0.3973378364954804</v>
      </c>
      <c r="D436" s="26">
        <v>0.3973378364954804</v>
      </c>
      <c r="E436" s="26">
        <v>0.3774709446707063</v>
      </c>
      <c r="F436" s="26">
        <v>0.3973378364954804</v>
      </c>
      <c r="G436" s="26">
        <v>0.3973378364954804</v>
      </c>
      <c r="H436" s="26">
        <v>0.3774709446707063</v>
      </c>
      <c r="I436" s="26">
        <v>0.4470050660574154</v>
      </c>
      <c r="J436" s="26">
        <v>0.3476706069335453</v>
      </c>
      <c r="K436" s="26">
        <v>0.47680540379457637</v>
      </c>
      <c r="L436" s="26">
        <v>0.3476706069335453</v>
      </c>
      <c r="M436" s="26">
        <v>0.45693851196980234</v>
      </c>
      <c r="N436" s="26">
        <v>0.47680540379457637</v>
      </c>
    </row>
    <row r="437" spans="1:14" ht="12.75">
      <c r="A437" s="51" t="s">
        <v>227</v>
      </c>
      <c r="B437" s="14">
        <v>1</v>
      </c>
      <c r="C437" s="26">
        <v>5.313875888012496</v>
      </c>
      <c r="D437" s="26">
        <v>4.530236752649447</v>
      </c>
      <c r="E437" s="26">
        <v>5.155051190772076</v>
      </c>
      <c r="F437" s="26">
        <v>4.745794599648703</v>
      </c>
      <c r="G437" s="26">
        <v>4.753873881207937</v>
      </c>
      <c r="H437" s="26">
        <v>4.372556561133714</v>
      </c>
      <c r="I437" s="26">
        <v>4.230606987975087</v>
      </c>
      <c r="J437" s="26">
        <v>4.627944824470568</v>
      </c>
      <c r="K437" s="26">
        <v>3.9930865030777816</v>
      </c>
      <c r="L437" s="26">
        <v>4.905798314288115</v>
      </c>
      <c r="M437" s="26">
        <v>5.015017902980348</v>
      </c>
      <c r="N437" s="26">
        <v>4.896671159692242</v>
      </c>
    </row>
    <row r="438" spans="1:14" ht="12.75">
      <c r="A438" s="41" t="s">
        <v>103</v>
      </c>
      <c r="B438" s="14">
        <v>2</v>
      </c>
      <c r="C438" s="26">
        <v>3.056164456529184</v>
      </c>
      <c r="D438" s="26">
        <v>2.7443191368279227</v>
      </c>
      <c r="E438" s="26">
        <v>3.06318896271692</v>
      </c>
      <c r="F438" s="26">
        <v>3.000644835843644</v>
      </c>
      <c r="G438" s="26">
        <v>2.9669498063589406</v>
      </c>
      <c r="H438" s="26">
        <v>2.9361982282731907</v>
      </c>
      <c r="I438" s="26">
        <v>2.7842875998627346</v>
      </c>
      <c r="J438" s="26">
        <v>2.8210434204390245</v>
      </c>
      <c r="K438" s="26">
        <v>2.8865379010461165</v>
      </c>
      <c r="L438" s="26">
        <v>3.0473617116717637</v>
      </c>
      <c r="M438" s="26">
        <v>2.9340748728604713</v>
      </c>
      <c r="N438" s="26">
        <v>3.215051274783351</v>
      </c>
    </row>
    <row r="439" spans="1:14" ht="12.75">
      <c r="A439" s="41">
        <f>VLOOKUP(A437,'Load &amp; Coincident Factors'!B$2:D$151,2,0)</f>
        <v>0.5032583981810612</v>
      </c>
      <c r="B439" s="14">
        <v>3</v>
      </c>
      <c r="C439" s="26">
        <v>1.8389331854082998</v>
      </c>
      <c r="D439" s="26">
        <v>1.4583222550959556</v>
      </c>
      <c r="E439" s="26">
        <v>1.372184066694768</v>
      </c>
      <c r="F439" s="26">
        <v>1.3848324418650346</v>
      </c>
      <c r="G439" s="26">
        <v>1.3154850437464978</v>
      </c>
      <c r="H439" s="26">
        <v>1.0308351828311706</v>
      </c>
      <c r="I439" s="26">
        <v>1.1140839929584068</v>
      </c>
      <c r="J439" s="26">
        <v>1.1111651371498836</v>
      </c>
      <c r="K439" s="26">
        <v>1.0142949999162065</v>
      </c>
      <c r="L439" s="26">
        <v>1.4186179489809791</v>
      </c>
      <c r="M439" s="26">
        <v>1.4302000105809856</v>
      </c>
      <c r="N439" s="26">
        <v>1.8693625060798624</v>
      </c>
    </row>
    <row r="440" spans="1:14" ht="12.75">
      <c r="A440" s="41">
        <f>VLOOKUP(A437,'Load &amp; Coincident Factors'!B$2:D$151,3,0)</f>
        <v>0.5032583981810612</v>
      </c>
      <c r="B440" s="14">
        <v>4</v>
      </c>
      <c r="C440" s="26">
        <v>0.46483833282265924</v>
      </c>
      <c r="D440" s="26">
        <v>0.45292648052962764</v>
      </c>
      <c r="E440" s="26">
        <v>0.41618446462305886</v>
      </c>
      <c r="F440" s="26">
        <v>0.42413950415480145</v>
      </c>
      <c r="G440" s="26">
        <v>0.4370440108055856</v>
      </c>
      <c r="H440" s="26">
        <v>0.3774709446707063</v>
      </c>
      <c r="I440" s="26">
        <v>0.4470050660574154</v>
      </c>
      <c r="J440" s="26">
        <v>0.3476706069335453</v>
      </c>
      <c r="K440" s="26">
        <v>0.4867319473721027</v>
      </c>
      <c r="L440" s="26">
        <v>0.36752369408859786</v>
      </c>
      <c r="M440" s="26">
        <v>0.5026006124264234</v>
      </c>
      <c r="N440" s="26">
        <v>0.5661442959923131</v>
      </c>
    </row>
    <row r="441" spans="1:14" ht="12.75">
      <c r="A441" s="51" t="s">
        <v>228</v>
      </c>
      <c r="B441" s="14">
        <v>1</v>
      </c>
      <c r="C441" s="26">
        <v>-1.0949034866440714</v>
      </c>
      <c r="D441" s="26">
        <v>-0.5771609515956138</v>
      </c>
      <c r="E441" s="26">
        <v>0.4863933713451219</v>
      </c>
      <c r="F441" s="26">
        <v>0.0029716101052215584</v>
      </c>
      <c r="G441" s="26">
        <v>2.174784281423534</v>
      </c>
      <c r="H441" s="26">
        <v>3.3074084081313897</v>
      </c>
      <c r="I441" s="26">
        <v>3.5431078809956875</v>
      </c>
      <c r="J441" s="26">
        <v>3.9938099272086185</v>
      </c>
      <c r="K441" s="26">
        <v>2.8484729135135916</v>
      </c>
      <c r="L441" s="26">
        <v>1.409691974571802</v>
      </c>
      <c r="M441" s="26">
        <v>-0.10803819707780135</v>
      </c>
      <c r="N441" s="26">
        <v>-1.781352398861976</v>
      </c>
    </row>
    <row r="442" spans="1:14" ht="12.75">
      <c r="A442" s="41" t="s">
        <v>103</v>
      </c>
      <c r="B442" s="14">
        <v>2</v>
      </c>
      <c r="C442" s="26">
        <v>0.7567640450077754</v>
      </c>
      <c r="D442" s="26">
        <v>0.45160150637761093</v>
      </c>
      <c r="E442" s="26">
        <v>0.9874236041276722</v>
      </c>
      <c r="F442" s="26">
        <v>0.5610988002849194</v>
      </c>
      <c r="G442" s="26">
        <v>0.9148080406980563</v>
      </c>
      <c r="H442" s="26">
        <v>1.4580527988610843</v>
      </c>
      <c r="I442" s="26">
        <v>2.677409010672192</v>
      </c>
      <c r="J442" s="26">
        <v>2.291014568369481</v>
      </c>
      <c r="K442" s="26">
        <v>1.838160736802064</v>
      </c>
      <c r="L442" s="26">
        <v>1.4480087932665426</v>
      </c>
      <c r="M442" s="26">
        <v>0.8741221717826143</v>
      </c>
      <c r="N442" s="26">
        <v>0.27044908593818245</v>
      </c>
    </row>
    <row r="443" spans="1:14" ht="12.75">
      <c r="A443" s="41">
        <f>VLOOKUP(A441,'Load &amp; Coincident Factors'!B$2:D$151,2,0)</f>
        <v>0.5032583981810612</v>
      </c>
      <c r="B443" s="14">
        <v>3</v>
      </c>
      <c r="C443" s="26">
        <v>2.184341625165582</v>
      </c>
      <c r="D443" s="26">
        <v>1.5016694640003623</v>
      </c>
      <c r="E443" s="26">
        <v>1.9495546766745382</v>
      </c>
      <c r="F443" s="26">
        <v>1.6602974133273687</v>
      </c>
      <c r="G443" s="26">
        <v>1.9446012674761044</v>
      </c>
      <c r="H443" s="26">
        <v>2.542165480532378</v>
      </c>
      <c r="I443" s="26">
        <v>2.874935426899605</v>
      </c>
      <c r="J443" s="26">
        <v>3.1047380606690704</v>
      </c>
      <c r="K443" s="26">
        <v>2.1938558441835396</v>
      </c>
      <c r="L443" s="26">
        <v>2.824815488350298</v>
      </c>
      <c r="M443" s="26">
        <v>1.8288864916811365</v>
      </c>
      <c r="N443" s="26">
        <v>1.277822166273626</v>
      </c>
    </row>
    <row r="444" spans="1:14" ht="12.75">
      <c r="A444" s="41">
        <f>VLOOKUP(A441,'Load &amp; Coincident Factors'!B$2:D$151,3,0)</f>
        <v>-0.13796835224867016</v>
      </c>
      <c r="B444" s="14">
        <v>4</v>
      </c>
      <c r="C444" s="26">
        <v>0.4191210852905398</v>
      </c>
      <c r="D444" s="26">
        <v>0.5379822434322631</v>
      </c>
      <c r="E444" s="26">
        <v>0.5960870472710562</v>
      </c>
      <c r="F444" s="26">
        <v>0.6532547740955906</v>
      </c>
      <c r="G444" s="26">
        <v>0.6472870590742384</v>
      </c>
      <c r="H444" s="26">
        <v>0.7780402019766555</v>
      </c>
      <c r="I444" s="26">
        <v>0.8990361858389609</v>
      </c>
      <c r="J444" s="26">
        <v>0.693627904678083</v>
      </c>
      <c r="K444" s="26">
        <v>0.9284567179953052</v>
      </c>
      <c r="L444" s="26">
        <v>0.6179099721999047</v>
      </c>
      <c r="M444" s="26">
        <v>0.7193893286616999</v>
      </c>
      <c r="N444" s="26">
        <v>0.4293432075698526</v>
      </c>
    </row>
    <row r="445" spans="1:14" ht="12.75">
      <c r="A445" s="51" t="s">
        <v>229</v>
      </c>
      <c r="B445" s="14">
        <v>1</v>
      </c>
      <c r="C445" s="26">
        <v>2.484702417736144</v>
      </c>
      <c r="D445" s="26">
        <v>2.1963594576234637</v>
      </c>
      <c r="E445" s="26">
        <v>2.6813001943533186</v>
      </c>
      <c r="F445" s="26">
        <v>2.4583081884234743</v>
      </c>
      <c r="G445" s="26">
        <v>2.825562670645396</v>
      </c>
      <c r="H445" s="26">
        <v>2.8134086707562256</v>
      </c>
      <c r="I445" s="26">
        <v>2.8106875942632543</v>
      </c>
      <c r="J445" s="26">
        <v>3.086695169641438</v>
      </c>
      <c r="K445" s="26">
        <v>2.5305077117229513</v>
      </c>
      <c r="L445" s="26">
        <v>2.854723398615637</v>
      </c>
      <c r="M445" s="26">
        <v>2.2803046370503197</v>
      </c>
      <c r="N445" s="26">
        <v>2.1541826200758716</v>
      </c>
    </row>
    <row r="446" spans="1:14" ht="12.75">
      <c r="A446" s="41" t="s">
        <v>103</v>
      </c>
      <c r="B446" s="14">
        <v>2</v>
      </c>
      <c r="C446" s="26">
        <v>3.1573520103164165</v>
      </c>
      <c r="D446" s="26">
        <v>2.3399869350503613</v>
      </c>
      <c r="E446" s="26">
        <v>2.7966284458720074</v>
      </c>
      <c r="F446" s="26">
        <v>2.0496484378260162</v>
      </c>
      <c r="G446" s="26">
        <v>1.8483797735818799</v>
      </c>
      <c r="H446" s="26">
        <v>1.9563157571675613</v>
      </c>
      <c r="I446" s="26">
        <v>2.4657461823341573</v>
      </c>
      <c r="J446" s="26">
        <v>2.0557257415836756</v>
      </c>
      <c r="K446" s="26">
        <v>2.292050900803849</v>
      </c>
      <c r="L446" s="26">
        <v>2.7581253350216937</v>
      </c>
      <c r="M446" s="26">
        <v>2.542979059138174</v>
      </c>
      <c r="N446" s="26">
        <v>3.0088266863460924</v>
      </c>
    </row>
    <row r="447" spans="1:14" ht="12.75">
      <c r="A447" s="41">
        <f>VLOOKUP(A445,'Load &amp; Coincident Factors'!B$2:D$151,2,0)</f>
        <v>0.5032583981810612</v>
      </c>
      <c r="B447" s="14">
        <v>3</v>
      </c>
      <c r="C447" s="26">
        <v>3.4269858820050167</v>
      </c>
      <c r="D447" s="26">
        <v>2.2885026784283857</v>
      </c>
      <c r="E447" s="26">
        <v>2.4529458809004794</v>
      </c>
      <c r="F447" s="26">
        <v>2.1543035868738083</v>
      </c>
      <c r="G447" s="26">
        <v>1.8044102839440745</v>
      </c>
      <c r="H447" s="26">
        <v>1.7085038561974928</v>
      </c>
      <c r="I447" s="26">
        <v>1.7494934761873897</v>
      </c>
      <c r="J447" s="26">
        <v>1.8360236175199538</v>
      </c>
      <c r="K447" s="26">
        <v>1.5724873783977042</v>
      </c>
      <c r="L447" s="26">
        <v>2.8773003458052564</v>
      </c>
      <c r="M447" s="26">
        <v>2.4467643776500214</v>
      </c>
      <c r="N447" s="26">
        <v>2.83154468835076</v>
      </c>
    </row>
    <row r="448" spans="1:14" ht="12.75">
      <c r="A448" s="41">
        <f>VLOOKUP(A445,'Load &amp; Coincident Factors'!B$2:D$151,3,0)</f>
        <v>0.3648825532875864</v>
      </c>
      <c r="B448" s="14">
        <v>4</v>
      </c>
      <c r="C448" s="26">
        <v>0.7511523152081114</v>
      </c>
      <c r="D448" s="26">
        <v>0.7674787741659391</v>
      </c>
      <c r="E448" s="26">
        <v>0.758453890718456</v>
      </c>
      <c r="F448" s="26">
        <v>0.7494290072709731</v>
      </c>
      <c r="G448" s="26">
        <v>0.7487487381477304</v>
      </c>
      <c r="H448" s="26">
        <v>0.7499278915488894</v>
      </c>
      <c r="I448" s="26">
        <v>0.8653014133256417</v>
      </c>
      <c r="J448" s="26">
        <v>0.6730122103643879</v>
      </c>
      <c r="K448" s="26">
        <v>0.9354144032777149</v>
      </c>
      <c r="L448" s="26">
        <v>0.695143591998811</v>
      </c>
      <c r="M448" s="26">
        <v>0.9075233692247593</v>
      </c>
      <c r="N448" s="26">
        <v>1.13423406829687</v>
      </c>
    </row>
    <row r="449" spans="1:14" ht="12.75">
      <c r="A449" s="51" t="s">
        <v>230</v>
      </c>
      <c r="B449" s="14">
        <v>1</v>
      </c>
      <c r="C449" s="26">
        <v>3.8605924988611964</v>
      </c>
      <c r="D449" s="26">
        <v>3.2539945900770673</v>
      </c>
      <c r="E449" s="26">
        <v>3.5926666382761043</v>
      </c>
      <c r="F449" s="26">
        <v>3.4195024273402748</v>
      </c>
      <c r="G449" s="26">
        <v>3.237043816402421</v>
      </c>
      <c r="H449" s="26">
        <v>2.9355671359028426</v>
      </c>
      <c r="I449" s="26">
        <v>2.939275452312325</v>
      </c>
      <c r="J449" s="26">
        <v>3.1992095454343743</v>
      </c>
      <c r="K449" s="26">
        <v>2.6623102662232485</v>
      </c>
      <c r="L449" s="26">
        <v>3.5153435193427356</v>
      </c>
      <c r="M449" s="26">
        <v>3.2077445632292396</v>
      </c>
      <c r="N449" s="26">
        <v>3.6522311663475406</v>
      </c>
    </row>
    <row r="450" spans="1:14" ht="12.75">
      <c r="A450" s="41" t="s">
        <v>103</v>
      </c>
      <c r="B450" s="14">
        <v>2</v>
      </c>
      <c r="C450" s="26">
        <v>4.102472766977083</v>
      </c>
      <c r="D450" s="26">
        <v>3.0809744670581294</v>
      </c>
      <c r="E450" s="26">
        <v>3.526364540300482</v>
      </c>
      <c r="F450" s="26">
        <v>2.6588334153334867</v>
      </c>
      <c r="G450" s="26">
        <v>2.2743270533694253</v>
      </c>
      <c r="H450" s="26">
        <v>2.2408163931011296</v>
      </c>
      <c r="I450" s="26">
        <v>2.5461135936148263</v>
      </c>
      <c r="J450" s="26">
        <v>2.128056411736278</v>
      </c>
      <c r="K450" s="26">
        <v>2.555656009804443</v>
      </c>
      <c r="L450" s="26">
        <v>3.3062310799558556</v>
      </c>
      <c r="M450" s="26">
        <v>3.213243269218953</v>
      </c>
      <c r="N450" s="26">
        <v>4.07771325637899</v>
      </c>
    </row>
    <row r="451" spans="1:14" ht="12.75">
      <c r="A451" s="41">
        <f>VLOOKUP(A449,'Load &amp; Coincident Factors'!B$2:D$151,2,0)</f>
        <v>0.5032583981810612</v>
      </c>
      <c r="B451" s="14">
        <v>3</v>
      </c>
      <c r="C451" s="26">
        <v>3.607008883273715</v>
      </c>
      <c r="D451" s="26">
        <v>2.4026244024469356</v>
      </c>
      <c r="E451" s="26">
        <v>2.547779426211669</v>
      </c>
      <c r="F451" s="26">
        <v>2.2234195605751834</v>
      </c>
      <c r="G451" s="26">
        <v>1.932998141993145</v>
      </c>
      <c r="H451" s="26">
        <v>1.7085038561974928</v>
      </c>
      <c r="I451" s="26">
        <v>1.7494934761873897</v>
      </c>
      <c r="J451" s="26">
        <v>1.8360236175199538</v>
      </c>
      <c r="K451" s="26">
        <v>1.6207078251661056</v>
      </c>
      <c r="L451" s="26">
        <v>2.9335575337017246</v>
      </c>
      <c r="M451" s="26">
        <v>2.5496346640892775</v>
      </c>
      <c r="N451" s="26">
        <v>3.067824877515927</v>
      </c>
    </row>
    <row r="452" spans="1:14" ht="12.75">
      <c r="A452" s="41">
        <f>VLOOKUP(A449,'Load &amp; Coincident Factors'!B$2:D$151,3,0)</f>
        <v>0.47358647024933664</v>
      </c>
      <c r="B452" s="14">
        <v>4</v>
      </c>
      <c r="C452" s="26">
        <v>0.8845622179340219</v>
      </c>
      <c r="D452" s="26">
        <v>0.8623123194771284</v>
      </c>
      <c r="E452" s="26">
        <v>0.8291772126454446</v>
      </c>
      <c r="F452" s="26">
        <v>0.7960421058137611</v>
      </c>
      <c r="G452" s="26">
        <v>0.7969691849161317</v>
      </c>
      <c r="H452" s="26">
        <v>0.7499278915488894</v>
      </c>
      <c r="I452" s="26">
        <v>0.8653014133256417</v>
      </c>
      <c r="J452" s="26">
        <v>0.6730122103643879</v>
      </c>
      <c r="K452" s="26">
        <v>0.9514878855338487</v>
      </c>
      <c r="L452" s="26">
        <v>0.7337199494135321</v>
      </c>
      <c r="M452" s="26">
        <v>0.9894981287310416</v>
      </c>
      <c r="N452" s="26">
        <v>1.4074832666511443</v>
      </c>
    </row>
    <row r="453" spans="1:14" ht="12.75">
      <c r="A453" s="51" t="s">
        <v>231</v>
      </c>
      <c r="B453" s="14">
        <v>1</v>
      </c>
      <c r="C453" s="26">
        <v>-1.7330402223682262</v>
      </c>
      <c r="D453" s="26">
        <v>-0.7921288498573527</v>
      </c>
      <c r="E453" s="26">
        <v>0.14676524533778984</v>
      </c>
      <c r="F453" s="26">
        <v>0.3288121379760233</v>
      </c>
      <c r="G453" s="26">
        <v>2.5522384898064274</v>
      </c>
      <c r="H453" s="26">
        <v>2.817069025826689</v>
      </c>
      <c r="I453" s="26">
        <v>2.8614624427259803</v>
      </c>
      <c r="J453" s="26">
        <v>3.1490133891971617</v>
      </c>
      <c r="K453" s="26">
        <v>2.5031534470021883</v>
      </c>
      <c r="L453" s="26">
        <v>1.5565868492212995</v>
      </c>
      <c r="M453" s="26">
        <v>-0.14592922829693106</v>
      </c>
      <c r="N453" s="26">
        <v>-3.1050258903090535</v>
      </c>
    </row>
    <row r="454" spans="1:14" ht="12.75">
      <c r="A454" s="41" t="s">
        <v>103</v>
      </c>
      <c r="B454" s="14">
        <v>2</v>
      </c>
      <c r="C454" s="26">
        <v>-0.8956556518732635</v>
      </c>
      <c r="D454" s="26">
        <v>-0.09998829408186256</v>
      </c>
      <c r="E454" s="26">
        <v>0.9490436284605027</v>
      </c>
      <c r="F454" s="26">
        <v>1.7791216194827653</v>
      </c>
      <c r="G454" s="26">
        <v>3.315726334004823</v>
      </c>
      <c r="H454" s="26">
        <v>3.68982990517535</v>
      </c>
      <c r="I454" s="26">
        <v>3.8122715458386836</v>
      </c>
      <c r="J454" s="26">
        <v>3.707371803057281</v>
      </c>
      <c r="K454" s="26">
        <v>3.7103756570489326</v>
      </c>
      <c r="L454" s="26">
        <v>2.398815345088535</v>
      </c>
      <c r="M454" s="26">
        <v>0.773559533798666</v>
      </c>
      <c r="N454" s="26">
        <v>-2.2989783745683865</v>
      </c>
    </row>
    <row r="455" spans="1:14" ht="12.75">
      <c r="A455" s="41">
        <f>VLOOKUP(A453,'Load &amp; Coincident Factors'!B$2:D$151,2,0)</f>
        <v>0.6739188231123713</v>
      </c>
      <c r="B455" s="14">
        <v>3</v>
      </c>
      <c r="C455" s="26">
        <v>0.16533426412982263</v>
      </c>
      <c r="D455" s="26">
        <v>0.46899433008319247</v>
      </c>
      <c r="E455" s="26">
        <v>0.8644693176003738</v>
      </c>
      <c r="F455" s="26">
        <v>0.6685397055438838</v>
      </c>
      <c r="G455" s="26">
        <v>1.2176636426445175</v>
      </c>
      <c r="H455" s="26">
        <v>1.063883108450148</v>
      </c>
      <c r="I455" s="26">
        <v>1.396526953509187</v>
      </c>
      <c r="J455" s="26">
        <v>1.351891296146428</v>
      </c>
      <c r="K455" s="26">
        <v>0.9424574606039934</v>
      </c>
      <c r="L455" s="26">
        <v>0.9297463538184015</v>
      </c>
      <c r="M455" s="26">
        <v>0.7435563534232017</v>
      </c>
      <c r="N455" s="26">
        <v>-0.3408385248441044</v>
      </c>
    </row>
    <row r="456" spans="1:14" ht="12.75">
      <c r="A456" s="41">
        <f>VLOOKUP(A453,'Load &amp; Coincident Factors'!B$2:D$151,3,0)</f>
        <v>-0.306360240350575</v>
      </c>
      <c r="B456" s="14">
        <v>4</v>
      </c>
      <c r="C456" s="26">
        <v>-0.3422901902413432</v>
      </c>
      <c r="D456" s="26">
        <v>0.19683920197595184</v>
      </c>
      <c r="E456" s="26">
        <v>0.29708977528562885</v>
      </c>
      <c r="F456" s="26">
        <v>0.295476893576397</v>
      </c>
      <c r="G456" s="26">
        <v>0.19539325301366706</v>
      </c>
      <c r="H456" s="26">
        <v>0.45671338118002086</v>
      </c>
      <c r="I456" s="26">
        <v>0.5427294380803152</v>
      </c>
      <c r="J456" s="26">
        <v>0.417547090730774</v>
      </c>
      <c r="K456" s="26">
        <v>0.524093006695431</v>
      </c>
      <c r="L456" s="26">
        <v>0.2918836491138153</v>
      </c>
      <c r="M456" s="26">
        <v>0.3519032396325215</v>
      </c>
      <c r="N456" s="26">
        <v>-0.06081911754735657</v>
      </c>
    </row>
    <row r="457" spans="1:14" ht="12.75">
      <c r="A457" s="51" t="s">
        <v>232</v>
      </c>
      <c r="B457" s="14">
        <v>1</v>
      </c>
      <c r="C457" s="26">
        <v>1.329172289196797</v>
      </c>
      <c r="D457" s="26">
        <v>1.3758194340159189</v>
      </c>
      <c r="E457" s="26">
        <v>1.9403843341905338</v>
      </c>
      <c r="F457" s="26">
        <v>2.0489642554376326</v>
      </c>
      <c r="G457" s="26">
        <v>2.9703313779701386</v>
      </c>
      <c r="H457" s="26">
        <v>2.836381574663798</v>
      </c>
      <c r="I457" s="26">
        <v>2.836381574663798</v>
      </c>
      <c r="J457" s="26">
        <v>3.1065166421975654</v>
      </c>
      <c r="K457" s="26">
        <v>2.548899618202429</v>
      </c>
      <c r="L457" s="26">
        <v>2.615618078770311</v>
      </c>
      <c r="M457" s="26">
        <v>1.669241439518491</v>
      </c>
      <c r="N457" s="26">
        <v>0.7074543176664849</v>
      </c>
    </row>
    <row r="458" spans="1:14" ht="12.75">
      <c r="A458" s="41" t="s">
        <v>103</v>
      </c>
      <c r="B458" s="14">
        <v>2</v>
      </c>
      <c r="C458" s="26">
        <v>2.079907842130523</v>
      </c>
      <c r="D458" s="26">
        <v>2.160347851455026</v>
      </c>
      <c r="E458" s="26">
        <v>2.7407845342905848</v>
      </c>
      <c r="F458" s="26">
        <v>3.0232669790351414</v>
      </c>
      <c r="G458" s="26">
        <v>3.5766784908748344</v>
      </c>
      <c r="H458" s="26">
        <v>3.6941486736964535</v>
      </c>
      <c r="I458" s="26">
        <v>3.745181513340982</v>
      </c>
      <c r="J458" s="26">
        <v>3.655136490829726</v>
      </c>
      <c r="K458" s="26">
        <v>3.752163034427404</v>
      </c>
      <c r="L458" s="26">
        <v>3.255003680593586</v>
      </c>
      <c r="M458" s="26">
        <v>2.583367610345474</v>
      </c>
      <c r="N458" s="26">
        <v>1.7378963064137891</v>
      </c>
    </row>
    <row r="459" spans="1:14" ht="12.75">
      <c r="A459" s="41">
        <f>VLOOKUP(A457,'Load &amp; Coincident Factors'!B$2:D$151,2,0)</f>
        <v>0.6739188231123713</v>
      </c>
      <c r="B459" s="14">
        <v>3</v>
      </c>
      <c r="C459" s="26">
        <v>1.1417575755334168</v>
      </c>
      <c r="D459" s="26">
        <v>1.128785077991002</v>
      </c>
      <c r="E459" s="26">
        <v>1.3033975254780386</v>
      </c>
      <c r="F459" s="26">
        <v>1.0811160278753031</v>
      </c>
      <c r="G459" s="26">
        <v>1.2307562756489874</v>
      </c>
      <c r="H459" s="26">
        <v>1.0751948125991306</v>
      </c>
      <c r="I459" s="26">
        <v>1.2756330741549673</v>
      </c>
      <c r="J459" s="26">
        <v>1.2156030591474634</v>
      </c>
      <c r="K459" s="26">
        <v>1.076355928017148</v>
      </c>
      <c r="L459" s="26">
        <v>1.1515132048814543</v>
      </c>
      <c r="M459" s="26">
        <v>1.2883810871679957</v>
      </c>
      <c r="N459" s="26">
        <v>0.9493011482822149</v>
      </c>
    </row>
    <row r="460" spans="1:14" ht="12.75">
      <c r="A460" s="41">
        <f>VLOOKUP(A457,'Load &amp; Coincident Factors'!B$2:D$151,3,0)</f>
        <v>0.23873009158456723</v>
      </c>
      <c r="B460" s="14">
        <v>4</v>
      </c>
      <c r="C460" s="26">
        <v>0.2982749794563626</v>
      </c>
      <c r="D460" s="26">
        <v>0.47448025368879126</v>
      </c>
      <c r="E460" s="26">
        <v>0.4866810931365587</v>
      </c>
      <c r="F460" s="26">
        <v>0.41150002614797004</v>
      </c>
      <c r="G460" s="26">
        <v>0.37846153722938963</v>
      </c>
      <c r="H460" s="26">
        <v>0.4502251125562783</v>
      </c>
      <c r="I460" s="26">
        <v>0.5302651325662834</v>
      </c>
      <c r="J460" s="26">
        <v>0.41020510255127574</v>
      </c>
      <c r="K460" s="26">
        <v>0.5519304265054078</v>
      </c>
      <c r="L460" s="26">
        <v>0.3698247272063442</v>
      </c>
      <c r="M460" s="26">
        <v>0.5783814045844377</v>
      </c>
      <c r="N460" s="26">
        <v>0.47789774535049145</v>
      </c>
    </row>
    <row r="461" spans="1:14" ht="12.75">
      <c r="A461" s="51" t="s">
        <v>233</v>
      </c>
      <c r="B461" s="14">
        <v>1</v>
      </c>
      <c r="C461" s="26">
        <v>2.956121948315786</v>
      </c>
      <c r="D461" s="26">
        <v>2.526491087144355</v>
      </c>
      <c r="E461" s="26">
        <v>2.900945018541228</v>
      </c>
      <c r="F461" s="26">
        <v>2.9675004098479842</v>
      </c>
      <c r="G461" s="26">
        <v>3.222478557612196</v>
      </c>
      <c r="H461" s="26">
        <v>2.896416617435716</v>
      </c>
      <c r="I461" s="26">
        <v>2.896416617435716</v>
      </c>
      <c r="J461" s="26">
        <v>3.166551684969484</v>
      </c>
      <c r="K461" s="26">
        <v>2.6169393333439364</v>
      </c>
      <c r="L461" s="26">
        <v>3.199959161750317</v>
      </c>
      <c r="M461" s="26">
        <v>2.6418091324235693</v>
      </c>
      <c r="N461" s="26">
        <v>2.7286340909877373</v>
      </c>
    </row>
    <row r="462" spans="1:14" ht="12.75">
      <c r="A462" s="41" t="s">
        <v>103</v>
      </c>
      <c r="B462" s="14">
        <v>2</v>
      </c>
      <c r="C462" s="26">
        <v>3.662831803216772</v>
      </c>
      <c r="D462" s="26">
        <v>3.361048706893394</v>
      </c>
      <c r="E462" s="26">
        <v>3.701345218641279</v>
      </c>
      <c r="F462" s="26">
        <v>3.6976606261730245</v>
      </c>
      <c r="G462" s="26">
        <v>3.7567836191905895</v>
      </c>
      <c r="H462" s="26">
        <v>3.7461790440987826</v>
      </c>
      <c r="I462" s="26">
        <v>3.7852048751889273</v>
      </c>
      <c r="J462" s="26">
        <v>3.6951598526776714</v>
      </c>
      <c r="K462" s="26">
        <v>3.828207421938501</v>
      </c>
      <c r="L462" s="26">
        <v>3.7312816865841385</v>
      </c>
      <c r="M462" s="26">
        <v>3.551932967065757</v>
      </c>
      <c r="N462" s="26">
        <v>3.879146165278878</v>
      </c>
    </row>
    <row r="463" spans="1:14" ht="12.75">
      <c r="A463" s="41">
        <f>VLOOKUP(A461,'Load &amp; Coincident Factors'!B$2:D$151,2,0)</f>
        <v>0.6739188231123713</v>
      </c>
      <c r="B463" s="14">
        <v>3</v>
      </c>
      <c r="C463" s="26">
        <v>1.63204375817075</v>
      </c>
      <c r="D463" s="26">
        <v>1.4509731408669642</v>
      </c>
      <c r="E463" s="26">
        <v>1.5235260156417394</v>
      </c>
      <c r="F463" s="26">
        <v>1.2792316690226337</v>
      </c>
      <c r="G463" s="26">
        <v>1.2647761332197411</v>
      </c>
      <c r="H463" s="26">
        <v>1.1352298553710491</v>
      </c>
      <c r="I463" s="26">
        <v>1.2756330741549673</v>
      </c>
      <c r="J463" s="26">
        <v>1.2156030591474634</v>
      </c>
      <c r="K463" s="26">
        <v>1.196426013560985</v>
      </c>
      <c r="L463" s="26">
        <v>1.2755856266100858</v>
      </c>
      <c r="M463" s="26">
        <v>1.5585387796416286</v>
      </c>
      <c r="N463" s="26">
        <v>1.6056842825885227</v>
      </c>
    </row>
    <row r="464" spans="1:14" ht="12.75">
      <c r="A464" s="41">
        <f>VLOOKUP(A461,'Load &amp; Coincident Factors'!B$2:D$151,3,0)</f>
        <v>0.5135630727754242</v>
      </c>
      <c r="B464" s="14">
        <v>4</v>
      </c>
      <c r="C464" s="26">
        <v>0.6384735551639003</v>
      </c>
      <c r="D464" s="26">
        <v>0.6225666925261899</v>
      </c>
      <c r="E464" s="26">
        <v>0.58874066584882</v>
      </c>
      <c r="F464" s="26">
        <v>0.47553740510468295</v>
      </c>
      <c r="G464" s="26">
        <v>0.4785199418492536</v>
      </c>
      <c r="H464" s="26">
        <v>0.4502251125562783</v>
      </c>
      <c r="I464" s="26">
        <v>0.5302651325662834</v>
      </c>
      <c r="J464" s="26">
        <v>0.41020510255127574</v>
      </c>
      <c r="K464" s="26">
        <v>0.5719421074293806</v>
      </c>
      <c r="L464" s="26">
        <v>0.4138504252390844</v>
      </c>
      <c r="M464" s="26">
        <v>0.7004526582206717</v>
      </c>
      <c r="N464" s="26">
        <v>0.7640647825633025</v>
      </c>
    </row>
    <row r="465" spans="1:14" ht="12.75">
      <c r="A465" s="51" t="s">
        <v>234</v>
      </c>
      <c r="B465" s="14">
        <v>1</v>
      </c>
      <c r="C465" s="26">
        <v>3.5334482120087123</v>
      </c>
      <c r="D465" s="26">
        <v>3.5975794083910113</v>
      </c>
      <c r="E465" s="26">
        <v>3.540483735355662</v>
      </c>
      <c r="F465" s="26">
        <v>3.5111576848547106</v>
      </c>
      <c r="G465" s="26">
        <v>3.7276168994358283</v>
      </c>
      <c r="H465" s="26">
        <v>3.6582884729817113</v>
      </c>
      <c r="I465" s="26">
        <v>3.81432383783874</v>
      </c>
      <c r="J465" s="26">
        <v>4.21091145326102</v>
      </c>
      <c r="K465" s="26">
        <v>3.288754623715954</v>
      </c>
      <c r="L465" s="26">
        <v>3.855879292200425</v>
      </c>
      <c r="M465" s="26">
        <v>3.240187706999197</v>
      </c>
      <c r="N465" s="26">
        <v>3.2006500822232753</v>
      </c>
    </row>
    <row r="466" spans="1:14" ht="12.75">
      <c r="A466" s="41" t="s">
        <v>103</v>
      </c>
      <c r="B466" s="14">
        <v>2</v>
      </c>
      <c r="C466" s="26">
        <v>3.5526566433375533</v>
      </c>
      <c r="D466" s="26">
        <v>3.3162423809417736</v>
      </c>
      <c r="E466" s="26">
        <v>3.7115845190350076</v>
      </c>
      <c r="F466" s="26">
        <v>3.3875970108767404</v>
      </c>
      <c r="G466" s="26">
        <v>3.570995417748783</v>
      </c>
      <c r="H466" s="26">
        <v>3.655643717783881</v>
      </c>
      <c r="I466" s="26">
        <v>3.846639703841011</v>
      </c>
      <c r="J466" s="26">
        <v>3.6806763047966062</v>
      </c>
      <c r="K466" s="26">
        <v>3.8429015970748526</v>
      </c>
      <c r="L466" s="26">
        <v>3.398618396632444</v>
      </c>
      <c r="M466" s="26">
        <v>3.5450607389314834</v>
      </c>
      <c r="N466" s="26">
        <v>3.772134758748919</v>
      </c>
    </row>
    <row r="467" spans="1:14" ht="12.75">
      <c r="A467" s="41">
        <f>VLOOKUP(A465,'Load &amp; Coincident Factors'!B$2:D$151,2,0)</f>
        <v>0.5335163519430762</v>
      </c>
      <c r="B467" s="14">
        <v>3</v>
      </c>
      <c r="C467" s="26">
        <v>1.1026668307003034</v>
      </c>
      <c r="D467" s="26">
        <v>0.9028299530391581</v>
      </c>
      <c r="E467" s="26">
        <v>0.9764259638736625</v>
      </c>
      <c r="F467" s="26">
        <v>0.9567986764639482</v>
      </c>
      <c r="G467" s="26">
        <v>1.0110391323780445</v>
      </c>
      <c r="H467" s="26">
        <v>1.0082650584742634</v>
      </c>
      <c r="I467" s="26">
        <v>1.2893284106673226</v>
      </c>
      <c r="J467" s="26">
        <v>1.3268863143340128</v>
      </c>
      <c r="K467" s="26">
        <v>1.0163093343009661</v>
      </c>
      <c r="L467" s="26">
        <v>0.9897909772386758</v>
      </c>
      <c r="M467" s="26">
        <v>0.9936772489073743</v>
      </c>
      <c r="N467" s="26">
        <v>0.9801511014900135</v>
      </c>
    </row>
    <row r="468" spans="1:14" ht="12.75">
      <c r="A468" s="41">
        <f>VLOOKUP(A465,'Load &amp; Coincident Factors'!B$2:D$151,3,0)</f>
        <v>0.44768274535689206</v>
      </c>
      <c r="B468" s="14">
        <v>4</v>
      </c>
      <c r="C468" s="26">
        <v>0.37856146642757516</v>
      </c>
      <c r="D468" s="26">
        <v>0.37856146642757516</v>
      </c>
      <c r="E468" s="26">
        <v>0.37140122786981894</v>
      </c>
      <c r="F468" s="26">
        <v>0.39381647023462696</v>
      </c>
      <c r="G468" s="26">
        <v>0.37784561004970124</v>
      </c>
      <c r="H468" s="26">
        <v>0.3670428946076637</v>
      </c>
      <c r="I468" s="26">
        <v>0.4315789967303289</v>
      </c>
      <c r="J468" s="26">
        <v>0.3269141286646746</v>
      </c>
      <c r="K468" s="26">
        <v>0.4611852377608406</v>
      </c>
      <c r="L468" s="26">
        <v>0.3440057509678408</v>
      </c>
      <c r="M468" s="26">
        <v>0.4507874280591695</v>
      </c>
      <c r="N468" s="26">
        <v>0.4582586172544332</v>
      </c>
    </row>
    <row r="469" spans="1:14" ht="12.75">
      <c r="A469" s="51" t="s">
        <v>235</v>
      </c>
      <c r="B469" s="14">
        <v>1</v>
      </c>
      <c r="C469" s="26">
        <v>3.8056316230880785</v>
      </c>
      <c r="D469" s="26">
        <v>3.7711533382449023</v>
      </c>
      <c r="E469" s="26">
        <v>3.633184596208825</v>
      </c>
      <c r="F469" s="26">
        <v>3.6292785091072526</v>
      </c>
      <c r="G469" s="26">
        <v>3.7079238428854078</v>
      </c>
      <c r="H469" s="26">
        <v>3.5295180639152615</v>
      </c>
      <c r="I469" s="26">
        <v>3.5066746363817494</v>
      </c>
      <c r="J469" s="26">
        <v>3.855349671249252</v>
      </c>
      <c r="K469" s="26">
        <v>3.1995625923815085</v>
      </c>
      <c r="L469" s="26">
        <v>3.906652395316402</v>
      </c>
      <c r="M469" s="26">
        <v>3.363145628008915</v>
      </c>
      <c r="N469" s="26">
        <v>3.611490290384909</v>
      </c>
    </row>
    <row r="470" spans="1:14" ht="12.75">
      <c r="A470" s="41" t="s">
        <v>103</v>
      </c>
      <c r="B470" s="14">
        <v>2</v>
      </c>
      <c r="C470" s="26">
        <v>3.830481380058105</v>
      </c>
      <c r="D470" s="26">
        <v>3.5161131884883954</v>
      </c>
      <c r="E470" s="26">
        <v>3.7766672690288527</v>
      </c>
      <c r="F470" s="26">
        <v>3.4268987151151205</v>
      </c>
      <c r="G470" s="26">
        <v>3.4406974427408406</v>
      </c>
      <c r="H470" s="26">
        <v>3.4498209130884034</v>
      </c>
      <c r="I470" s="26">
        <v>3.476788204821678</v>
      </c>
      <c r="J470" s="26">
        <v>3.327356047021319</v>
      </c>
      <c r="K470" s="26">
        <v>3.6080104903691548</v>
      </c>
      <c r="L470" s="26">
        <v>3.3535171001357633</v>
      </c>
      <c r="M470" s="26">
        <v>3.67131412261314</v>
      </c>
      <c r="N470" s="26">
        <v>4.202101780675294</v>
      </c>
    </row>
    <row r="471" spans="1:14" ht="12.75">
      <c r="A471" s="41">
        <f>VLOOKUP(A469,'Load &amp; Coincident Factors'!B$2:D$151,2,0)</f>
        <v>0.5335163519430762</v>
      </c>
      <c r="B471" s="14">
        <v>3</v>
      </c>
      <c r="C471" s="26">
        <v>1.5880720022888397</v>
      </c>
      <c r="D471" s="26">
        <v>0.98946209921042</v>
      </c>
      <c r="E471" s="26">
        <v>0.9838336406513323</v>
      </c>
      <c r="F471" s="26">
        <v>0.9650961791734775</v>
      </c>
      <c r="G471" s="26">
        <v>0.9792571632011589</v>
      </c>
      <c r="H471" s="26">
        <v>0.8965929468021518</v>
      </c>
      <c r="I471" s="26">
        <v>0.9762900976290098</v>
      </c>
      <c r="J471" s="26">
        <v>0.9663279537756524</v>
      </c>
      <c r="K471" s="26">
        <v>0.9165172345088664</v>
      </c>
      <c r="L471" s="26">
        <v>0.9948117832682842</v>
      </c>
      <c r="M471" s="26">
        <v>1.0699234906169728</v>
      </c>
      <c r="N471" s="26">
        <v>1.9201136561296528</v>
      </c>
    </row>
    <row r="472" spans="1:14" ht="12.75">
      <c r="A472" s="41">
        <f>VLOOKUP(A469,'Load &amp; Coincident Factors'!B$2:D$151,3,0)</f>
        <v>0.48317884867197863</v>
      </c>
      <c r="B472" s="14">
        <v>4</v>
      </c>
      <c r="C472" s="26">
        <v>0.4019145850419568</v>
      </c>
      <c r="D472" s="26">
        <v>0.39023802573476596</v>
      </c>
      <c r="E472" s="26">
        <v>0.3744376022278133</v>
      </c>
      <c r="F472" s="26">
        <v>0.37151846240101566</v>
      </c>
      <c r="G472" s="26">
        <v>0.3685993225742179</v>
      </c>
      <c r="H472" s="26">
        <v>0.3586371787208607</v>
      </c>
      <c r="I472" s="26">
        <v>0.41841004184100417</v>
      </c>
      <c r="J472" s="26">
        <v>0.3187886033074317</v>
      </c>
      <c r="K472" s="26">
        <v>0.4482964734010759</v>
      </c>
      <c r="L472" s="26">
        <v>0.3187886033074317</v>
      </c>
      <c r="M472" s="26">
        <v>0.4400487450015522</v>
      </c>
      <c r="N472" s="26">
        <v>0.4617615850465905</v>
      </c>
    </row>
    <row r="473" spans="1:14" ht="12.75">
      <c r="A473" s="51" t="s">
        <v>236</v>
      </c>
      <c r="B473" s="14">
        <v>1</v>
      </c>
      <c r="C473" s="26">
        <v>3.8056316230880785</v>
      </c>
      <c r="D473" s="26">
        <v>3.7711533382449023</v>
      </c>
      <c r="E473" s="26">
        <v>3.633184596208825</v>
      </c>
      <c r="F473" s="26">
        <v>3.6292785091072526</v>
      </c>
      <c r="G473" s="26">
        <v>3.7079238428854078</v>
      </c>
      <c r="H473" s="26">
        <v>3.5295180639152615</v>
      </c>
      <c r="I473" s="26">
        <v>3.5066746363817494</v>
      </c>
      <c r="J473" s="26">
        <v>3.855349671249252</v>
      </c>
      <c r="K473" s="26">
        <v>3.1995625923815085</v>
      </c>
      <c r="L473" s="26">
        <v>3.906652395316402</v>
      </c>
      <c r="M473" s="26">
        <v>3.363145628008915</v>
      </c>
      <c r="N473" s="26">
        <v>3.611490290384909</v>
      </c>
    </row>
    <row r="474" spans="1:14" ht="12.75">
      <c r="A474" s="41" t="s">
        <v>103</v>
      </c>
      <c r="B474" s="14">
        <v>2</v>
      </c>
      <c r="C474" s="26">
        <v>3.830481380058105</v>
      </c>
      <c r="D474" s="26">
        <v>3.5161131884883954</v>
      </c>
      <c r="E474" s="26">
        <v>3.7766672690288527</v>
      </c>
      <c r="F474" s="26">
        <v>3.4268987151151205</v>
      </c>
      <c r="G474" s="26">
        <v>3.4406974427408406</v>
      </c>
      <c r="H474" s="26">
        <v>3.4498209130884034</v>
      </c>
      <c r="I474" s="26">
        <v>3.476788204821678</v>
      </c>
      <c r="J474" s="26">
        <v>3.327356047021319</v>
      </c>
      <c r="K474" s="26">
        <v>3.6080104903691548</v>
      </c>
      <c r="L474" s="26">
        <v>3.3535171001357633</v>
      </c>
      <c r="M474" s="26">
        <v>3.67131412261314</v>
      </c>
      <c r="N474" s="26">
        <v>4.202101780675294</v>
      </c>
    </row>
    <row r="475" spans="1:14" ht="12.75">
      <c r="A475" s="41">
        <f>VLOOKUP(A473,'Load &amp; Coincident Factors'!B$2:D$151,2,0)</f>
        <v>0.5335163519430762</v>
      </c>
      <c r="B475" s="14">
        <v>3</v>
      </c>
      <c r="C475" s="26">
        <v>1.5880720022888397</v>
      </c>
      <c r="D475" s="26">
        <v>0.98946209921042</v>
      </c>
      <c r="E475" s="26">
        <v>0.9838336406513323</v>
      </c>
      <c r="F475" s="26">
        <v>0.9650961791734775</v>
      </c>
      <c r="G475" s="26">
        <v>0.9792571632011589</v>
      </c>
      <c r="H475" s="26">
        <v>0.8965929468021518</v>
      </c>
      <c r="I475" s="26">
        <v>0.9762900976290098</v>
      </c>
      <c r="J475" s="26">
        <v>0.9663279537756524</v>
      </c>
      <c r="K475" s="26">
        <v>0.9165172345088664</v>
      </c>
      <c r="L475" s="26">
        <v>0.9948117832682842</v>
      </c>
      <c r="M475" s="26">
        <v>1.0699234906169728</v>
      </c>
      <c r="N475" s="26">
        <v>1.9201136561296528</v>
      </c>
    </row>
    <row r="476" spans="1:14" ht="12.75">
      <c r="A476" s="41">
        <f>VLOOKUP(A473,'Load &amp; Coincident Factors'!B$2:D$151,3,0)</f>
        <v>0.48317884867197863</v>
      </c>
      <c r="B476" s="14">
        <v>4</v>
      </c>
      <c r="C476" s="26">
        <v>0.4019145850419568</v>
      </c>
      <c r="D476" s="26">
        <v>0.39023802573476596</v>
      </c>
      <c r="E476" s="26">
        <v>0.3744376022278133</v>
      </c>
      <c r="F476" s="26">
        <v>0.37151846240101566</v>
      </c>
      <c r="G476" s="26">
        <v>0.3685993225742179</v>
      </c>
      <c r="H476" s="26">
        <v>0.3586371787208607</v>
      </c>
      <c r="I476" s="26">
        <v>0.41841004184100417</v>
      </c>
      <c r="J476" s="26">
        <v>0.3187886033074317</v>
      </c>
      <c r="K476" s="26">
        <v>0.4482964734010759</v>
      </c>
      <c r="L476" s="26">
        <v>0.3187886033074317</v>
      </c>
      <c r="M476" s="26">
        <v>0.4400487450015522</v>
      </c>
      <c r="N476" s="26">
        <v>0.4617615850465905</v>
      </c>
    </row>
    <row r="477" spans="1:14" ht="12.75">
      <c r="A477" s="51" t="s">
        <v>237</v>
      </c>
      <c r="B477" s="14">
        <v>1</v>
      </c>
      <c r="C477" s="26">
        <v>1.4576966708896244</v>
      </c>
      <c r="D477" s="26">
        <v>1.6956352674440374</v>
      </c>
      <c r="E477" s="26">
        <v>2.7791852172785387</v>
      </c>
      <c r="F477" s="26">
        <v>2.618369490574186</v>
      </c>
      <c r="G477" s="26">
        <v>4.120950356085524</v>
      </c>
      <c r="H477" s="26">
        <v>4.490847171734806</v>
      </c>
      <c r="I477" s="26">
        <v>4.913729226785455</v>
      </c>
      <c r="J477" s="26">
        <v>5.457838607568502</v>
      </c>
      <c r="K477" s="26">
        <v>4.00868760430217</v>
      </c>
      <c r="L477" s="26">
        <v>3.6028879628673356</v>
      </c>
      <c r="M477" s="26">
        <v>2.1321285248686928</v>
      </c>
      <c r="N477" s="26">
        <v>0.48835286130497063</v>
      </c>
    </row>
    <row r="478" spans="1:14" ht="12.75">
      <c r="A478" s="41" t="s">
        <v>103</v>
      </c>
      <c r="B478" s="14">
        <v>2</v>
      </c>
      <c r="C478" s="26">
        <v>1.724663094628661</v>
      </c>
      <c r="D478" s="26">
        <v>1.7681877322154878</v>
      </c>
      <c r="E478" s="26">
        <v>2.376216887024218</v>
      </c>
      <c r="F478" s="26">
        <v>2.277501628657124</v>
      </c>
      <c r="G478" s="26">
        <v>3.1023580204979737</v>
      </c>
      <c r="H478" s="26">
        <v>3.553089047902062</v>
      </c>
      <c r="I478" s="26">
        <v>4.393891014570616</v>
      </c>
      <c r="J478" s="26">
        <v>3.4176920902449908</v>
      </c>
      <c r="K478" s="26">
        <v>3.353885158106689</v>
      </c>
      <c r="L478" s="26">
        <v>2.45828863678505</v>
      </c>
      <c r="M478" s="26">
        <v>2.1334261039841165</v>
      </c>
      <c r="N478" s="26">
        <v>1.4087905757428651</v>
      </c>
    </row>
    <row r="479" spans="1:14" ht="12.75">
      <c r="A479" s="41">
        <f>VLOOKUP(A477,'Load &amp; Coincident Factors'!B$2:D$151,2,0)</f>
        <v>0.5335163519430762</v>
      </c>
      <c r="B479" s="14">
        <v>3</v>
      </c>
      <c r="C479" s="26">
        <v>0.670345506921208</v>
      </c>
      <c r="D479" s="26">
        <v>0.608356285976371</v>
      </c>
      <c r="E479" s="26">
        <v>0.5503869098112638</v>
      </c>
      <c r="F479" s="26">
        <v>0.5835984558905146</v>
      </c>
      <c r="G479" s="26">
        <v>0.7804865636077766</v>
      </c>
      <c r="H479" s="26">
        <v>0.9200827640651148</v>
      </c>
      <c r="I479" s="26">
        <v>1.3608423835554926</v>
      </c>
      <c r="J479" s="26">
        <v>1.464339884238873</v>
      </c>
      <c r="K479" s="26">
        <v>0.8811642824031827</v>
      </c>
      <c r="L479" s="26">
        <v>0.6757009516533267</v>
      </c>
      <c r="M479" s="26">
        <v>0.7093167679747825</v>
      </c>
      <c r="N479" s="26">
        <v>0.6227703267442634</v>
      </c>
    </row>
    <row r="480" spans="1:14" ht="12.75">
      <c r="A480" s="41">
        <f>VLOOKUP(A477,'Load &amp; Coincident Factors'!B$2:D$151,3,0)</f>
        <v>0.14249322231957157</v>
      </c>
      <c r="B480" s="14">
        <v>4</v>
      </c>
      <c r="C480" s="26">
        <v>0.23939664129147198</v>
      </c>
      <c r="D480" s="26">
        <v>0.1674748283962405</v>
      </c>
      <c r="E480" s="26">
        <v>0.2059855022926656</v>
      </c>
      <c r="F480" s="26">
        <v>0.26472082967668503</v>
      </c>
      <c r="G480" s="26">
        <v>0.26652116401464393</v>
      </c>
      <c r="H480" s="26">
        <v>0.2557337118941122</v>
      </c>
      <c r="I480" s="26">
        <v>0.29528285170032137</v>
      </c>
      <c r="J480" s="26">
        <v>0.2233713555325169</v>
      </c>
      <c r="K480" s="26">
        <v>0.31820800669485405</v>
      </c>
      <c r="L480" s="26">
        <v>0.22472160628598611</v>
      </c>
      <c r="M480" s="26">
        <v>0.21107472046285725</v>
      </c>
      <c r="N480" s="26">
        <v>0.27662105544111676</v>
      </c>
    </row>
    <row r="481" spans="1:14" ht="12.75">
      <c r="A481" s="51" t="s">
        <v>238</v>
      </c>
      <c r="B481" s="14">
        <v>1</v>
      </c>
      <c r="C481" s="26">
        <v>3.5708301501215423</v>
      </c>
      <c r="D481" s="26">
        <v>3.2045662404537745</v>
      </c>
      <c r="E481" s="26">
        <v>3.9168108071891896</v>
      </c>
      <c r="F481" s="26">
        <v>3.8606496797691667</v>
      </c>
      <c r="G481" s="26">
        <v>4.387127583010186</v>
      </c>
      <c r="H481" s="26">
        <v>4.2960746712745115</v>
      </c>
      <c r="I481" s="26">
        <v>4.298521812599879</v>
      </c>
      <c r="J481" s="26">
        <v>4.719954993703538</v>
      </c>
      <c r="K481" s="26">
        <v>3.8709411622877767</v>
      </c>
      <c r="L481" s="26">
        <v>4.3633518667904</v>
      </c>
      <c r="M481" s="26">
        <v>3.4126579943100976</v>
      </c>
      <c r="N481" s="26">
        <v>3.032895872491022</v>
      </c>
    </row>
    <row r="482" spans="1:14" ht="12.75">
      <c r="A482" s="41" t="s">
        <v>103</v>
      </c>
      <c r="B482" s="14">
        <v>2</v>
      </c>
      <c r="C482" s="26">
        <v>2.7562191642544343</v>
      </c>
      <c r="D482" s="26">
        <v>2.6022014467164145</v>
      </c>
      <c r="E482" s="26">
        <v>2.9919844015137707</v>
      </c>
      <c r="F482" s="26">
        <v>2.733582830495643</v>
      </c>
      <c r="G482" s="26">
        <v>3.112743315447511</v>
      </c>
      <c r="H482" s="26">
        <v>3.3542762277616283</v>
      </c>
      <c r="I482" s="26">
        <v>3.8560411311053957</v>
      </c>
      <c r="J482" s="26">
        <v>2.916749060707928</v>
      </c>
      <c r="K482" s="26">
        <v>3.125038253864402</v>
      </c>
      <c r="L482" s="26">
        <v>2.754492123376364</v>
      </c>
      <c r="M482" s="26">
        <v>2.862911951549805</v>
      </c>
      <c r="N482" s="26">
        <v>2.820136338180882</v>
      </c>
    </row>
    <row r="483" spans="1:14" ht="12.75">
      <c r="A483" s="41">
        <f>VLOOKUP(A481,'Load &amp; Coincident Factors'!B$2:D$151,2,0)</f>
        <v>0.5335163519430762</v>
      </c>
      <c r="B483" s="14">
        <v>3</v>
      </c>
      <c r="C483" s="26">
        <v>1.1717380320068007</v>
      </c>
      <c r="D483" s="26">
        <v>0.9873446380822635</v>
      </c>
      <c r="E483" s="26">
        <v>0.8086448873091002</v>
      </c>
      <c r="F483" s="26">
        <v>0.8731368741237573</v>
      </c>
      <c r="G483" s="26">
        <v>0.6848951028376616</v>
      </c>
      <c r="H483" s="26">
        <v>0.6130116669962424</v>
      </c>
      <c r="I483" s="26">
        <v>0.6624480917540039</v>
      </c>
      <c r="J483" s="26">
        <v>0.6624480917540039</v>
      </c>
      <c r="K483" s="26">
        <v>0.6438212900522433</v>
      </c>
      <c r="L483" s="26">
        <v>0.7760391369765819</v>
      </c>
      <c r="M483" s="26">
        <v>0.9856618833671459</v>
      </c>
      <c r="N483" s="26">
        <v>1.2765342258735863</v>
      </c>
    </row>
    <row r="484" spans="1:14" ht="12.75">
      <c r="A484" s="41">
        <f>VLOOKUP(A481,'Load &amp; Coincident Factors'!B$2:D$151,3,0)</f>
        <v>0.4036259408495649</v>
      </c>
      <c r="B484" s="14">
        <v>4</v>
      </c>
      <c r="C484" s="26">
        <v>0.25090219560189897</v>
      </c>
      <c r="D484" s="26">
        <v>0.2324005561865167</v>
      </c>
      <c r="E484" s="26">
        <v>0.23484769751188594</v>
      </c>
      <c r="F484" s="26">
        <v>0.2570694087403597</v>
      </c>
      <c r="G484" s="26">
        <v>0.2570694087403597</v>
      </c>
      <c r="H484" s="26">
        <v>0.2471821237888074</v>
      </c>
      <c r="I484" s="26">
        <v>0.28673126359501655</v>
      </c>
      <c r="J484" s="26">
        <v>0.2175202689341505</v>
      </c>
      <c r="K484" s="26">
        <v>0.3065058334981212</v>
      </c>
      <c r="L484" s="26">
        <v>0.2175202689341505</v>
      </c>
      <c r="M484" s="26">
        <v>0.2719496959927259</v>
      </c>
      <c r="N484" s="26">
        <v>0.29725501379043007</v>
      </c>
    </row>
    <row r="485" spans="1:14" ht="12.75">
      <c r="A485" s="51" t="s">
        <v>239</v>
      </c>
      <c r="B485" s="14">
        <v>1</v>
      </c>
      <c r="C485" s="26">
        <v>5.286931637780948</v>
      </c>
      <c r="D485" s="26">
        <v>4.430353017353351</v>
      </c>
      <c r="E485" s="26">
        <v>4.851473224575117</v>
      </c>
      <c r="F485" s="26">
        <v>4.877495528788133</v>
      </c>
      <c r="G485" s="26">
        <v>4.683823700600652</v>
      </c>
      <c r="H485" s="26">
        <v>4.3517922520426735</v>
      </c>
      <c r="I485" s="26">
        <v>4.326380602983961</v>
      </c>
      <c r="J485" s="26">
        <v>4.733884388895579</v>
      </c>
      <c r="K485" s="26">
        <v>3.9489457753632045</v>
      </c>
      <c r="L485" s="26">
        <v>5.026391077931534</v>
      </c>
      <c r="M485" s="26">
        <v>4.4587555732323505</v>
      </c>
      <c r="N485" s="26">
        <v>5.093053421393832</v>
      </c>
    </row>
    <row r="486" spans="1:14" ht="12.75">
      <c r="A486" s="41" t="s">
        <v>103</v>
      </c>
      <c r="B486" s="14">
        <v>2</v>
      </c>
      <c r="C486" s="26">
        <v>3.610091089526525</v>
      </c>
      <c r="D486" s="26">
        <v>3.2903135692032217</v>
      </c>
      <c r="E486" s="26">
        <v>3.5143367212152943</v>
      </c>
      <c r="F486" s="26">
        <v>3.1472858676992503</v>
      </c>
      <c r="G486" s="26">
        <v>3.228357295541448</v>
      </c>
      <c r="H486" s="26">
        <v>3.3709915019920764</v>
      </c>
      <c r="I486" s="26">
        <v>3.8560411311053957</v>
      </c>
      <c r="J486" s="26">
        <v>2.916749060707928</v>
      </c>
      <c r="K486" s="26">
        <v>3.168219378959728</v>
      </c>
      <c r="L486" s="26">
        <v>3.0539741200052384</v>
      </c>
      <c r="M486" s="26">
        <v>3.4758053399995936</v>
      </c>
      <c r="N486" s="26">
        <v>3.9762761391202552</v>
      </c>
    </row>
    <row r="487" spans="1:14" ht="12.75">
      <c r="A487" s="41">
        <f>VLOOKUP(A485,'Load &amp; Coincident Factors'!B$2:D$151,2,0)</f>
        <v>0.5335163519430762</v>
      </c>
      <c r="B487" s="14">
        <v>3</v>
      </c>
      <c r="C487" s="26">
        <v>1.5747618929604017</v>
      </c>
      <c r="D487" s="26">
        <v>1.2868234979415096</v>
      </c>
      <c r="E487" s="26">
        <v>1.0333730728490842</v>
      </c>
      <c r="F487" s="26">
        <v>1.1143653089933798</v>
      </c>
      <c r="G487" s="26">
        <v>0.7021900540141911</v>
      </c>
      <c r="H487" s="26">
        <v>0.6130116669962424</v>
      </c>
      <c r="I487" s="26">
        <v>0.6624480917540039</v>
      </c>
      <c r="J487" s="26">
        <v>0.6624480917540039</v>
      </c>
      <c r="K487" s="26">
        <v>0.6675594583337542</v>
      </c>
      <c r="L487" s="26">
        <v>0.9196019652022738</v>
      </c>
      <c r="M487" s="26">
        <v>1.2152827051408028</v>
      </c>
      <c r="N487" s="26">
        <v>1.7942183507803848</v>
      </c>
    </row>
    <row r="488" spans="1:14" ht="12.75">
      <c r="A488" s="41">
        <f>VLOOKUP(A485,'Load &amp; Coincident Factors'!B$2:D$151,3,0)</f>
        <v>0.5335163519430762</v>
      </c>
      <c r="B488" s="14">
        <v>4</v>
      </c>
      <c r="C488" s="26">
        <v>0.2648315907939396</v>
      </c>
      <c r="D488" s="26">
        <v>0.28811813695467925</v>
      </c>
      <c r="E488" s="26">
        <v>0.26270648789596723</v>
      </c>
      <c r="F488" s="26">
        <v>0.2570694087403597</v>
      </c>
      <c r="G488" s="26">
        <v>0.2570694087403597</v>
      </c>
      <c r="H488" s="26">
        <v>0.2471821237888074</v>
      </c>
      <c r="I488" s="26">
        <v>0.28673126359501655</v>
      </c>
      <c r="J488" s="26">
        <v>0.2175202689341505</v>
      </c>
      <c r="K488" s="26">
        <v>0.3065058334981212</v>
      </c>
      <c r="L488" s="26">
        <v>0.2175202689341505</v>
      </c>
      <c r="M488" s="26">
        <v>0.32766727676088847</v>
      </c>
      <c r="N488" s="26">
        <v>0.31814910657849105</v>
      </c>
    </row>
    <row r="489" spans="1:14" ht="12.75">
      <c r="A489" s="51" t="s">
        <v>240</v>
      </c>
      <c r="B489" s="14">
        <v>1</v>
      </c>
      <c r="C489" s="26">
        <v>2.082722291603121</v>
      </c>
      <c r="D489" s="26">
        <v>1.620141439614529</v>
      </c>
      <c r="E489" s="26">
        <v>2.430958178731017</v>
      </c>
      <c r="F489" s="26">
        <v>1.9302738752499708</v>
      </c>
      <c r="G489" s="26">
        <v>2.659213661736844</v>
      </c>
      <c r="H489" s="26">
        <v>3.0727663763085467</v>
      </c>
      <c r="I489" s="26">
        <v>4.114908203278479</v>
      </c>
      <c r="J489" s="26">
        <v>5.061435486241795</v>
      </c>
      <c r="K489" s="26">
        <v>2.7365744115122257</v>
      </c>
      <c r="L489" s="26">
        <v>2.5440020068025446</v>
      </c>
      <c r="M489" s="26">
        <v>1.8563620875062383</v>
      </c>
      <c r="N489" s="26">
        <v>1.499445136298704</v>
      </c>
    </row>
    <row r="490" spans="1:14" ht="12.75">
      <c r="A490" s="41" t="s">
        <v>103</v>
      </c>
      <c r="B490" s="14">
        <v>2</v>
      </c>
      <c r="C490" s="26">
        <v>2.0584057553531867</v>
      </c>
      <c r="D490" s="26">
        <v>1.9729178173080004</v>
      </c>
      <c r="E490" s="26">
        <v>2.435514115629104</v>
      </c>
      <c r="F490" s="26">
        <v>2.4261748238192298</v>
      </c>
      <c r="G490" s="26">
        <v>3.07482429462581</v>
      </c>
      <c r="H490" s="26">
        <v>3.587953649586377</v>
      </c>
      <c r="I490" s="26">
        <v>4.435610839991324</v>
      </c>
      <c r="J490" s="26">
        <v>4.294030270250915</v>
      </c>
      <c r="K490" s="26">
        <v>3.613694927062923</v>
      </c>
      <c r="L490" s="26">
        <v>2.8010750102031525</v>
      </c>
      <c r="M490" s="26">
        <v>2.333998669927902</v>
      </c>
      <c r="N490" s="26">
        <v>2.0763642951743284</v>
      </c>
    </row>
    <row r="491" spans="1:14" ht="12.75">
      <c r="A491" s="41">
        <f>VLOOKUP(A489,'Load &amp; Coincident Factors'!B$2:D$151,2,0)</f>
        <v>0.8289257297637183</v>
      </c>
      <c r="B491" s="14">
        <v>3</v>
      </c>
      <c r="C491" s="26">
        <v>1.0071749178524052</v>
      </c>
      <c r="D491" s="26">
        <v>1.032865699567302</v>
      </c>
      <c r="E491" s="26">
        <v>1.2203813041056668</v>
      </c>
      <c r="F491" s="26">
        <v>1.0607702405079484</v>
      </c>
      <c r="G491" s="26">
        <v>1.3496021913383467</v>
      </c>
      <c r="H491" s="26">
        <v>1.5041065391039106</v>
      </c>
      <c r="I491" s="26">
        <v>2.2028137104511765</v>
      </c>
      <c r="J491" s="26">
        <v>2.247887346248815</v>
      </c>
      <c r="K491" s="26">
        <v>1.4900870642177795</v>
      </c>
      <c r="L491" s="26">
        <v>1.2379846476698708</v>
      </c>
      <c r="M491" s="26">
        <v>1.2100213328610852</v>
      </c>
      <c r="N491" s="26">
        <v>1.059487569745491</v>
      </c>
    </row>
    <row r="492" spans="1:14" ht="12.75">
      <c r="A492" s="41">
        <f>VLOOKUP(A489,'Load &amp; Coincident Factors'!B$2:D$151,3,0)</f>
        <v>0.34109337166404935</v>
      </c>
      <c r="B492" s="14">
        <v>4</v>
      </c>
      <c r="C492" s="26">
        <v>0.4147337255229225</v>
      </c>
      <c r="D492" s="26">
        <v>0.4344856641771349</v>
      </c>
      <c r="E492" s="26">
        <v>0.44696854931706304</v>
      </c>
      <c r="F492" s="26">
        <v>0.40945408858456916</v>
      </c>
      <c r="G492" s="26">
        <v>0.4533853908205498</v>
      </c>
      <c r="H492" s="26">
        <v>0.46454740133010763</v>
      </c>
      <c r="I492" s="26">
        <v>0.5590880350940965</v>
      </c>
      <c r="J492" s="26">
        <v>0.4220710477377756</v>
      </c>
      <c r="K492" s="26">
        <v>0.5166390455863362</v>
      </c>
      <c r="L492" s="26">
        <v>0.3608993436781727</v>
      </c>
      <c r="M492" s="26">
        <v>0.5228268155584327</v>
      </c>
      <c r="N492" s="26">
        <v>0.510109599108718</v>
      </c>
    </row>
    <row r="493" spans="1:14" ht="12.75">
      <c r="A493" s="51" t="s">
        <v>241</v>
      </c>
      <c r="B493" s="14">
        <v>1</v>
      </c>
      <c r="C493" s="26">
        <v>3.1082678561122004</v>
      </c>
      <c r="D493" s="26">
        <v>2.4540078661334555</v>
      </c>
      <c r="E493" s="26">
        <v>3.15504096705184</v>
      </c>
      <c r="F493" s="26">
        <v>2.692945193372555</v>
      </c>
      <c r="G493" s="26">
        <v>2.8582191650568296</v>
      </c>
      <c r="H493" s="26">
        <v>2.755252173732592</v>
      </c>
      <c r="I493" s="26">
        <v>2.7594786596608727</v>
      </c>
      <c r="J493" s="26">
        <v>3.5650713417234</v>
      </c>
      <c r="K493" s="26">
        <v>2.493908347110771</v>
      </c>
      <c r="L493" s="26">
        <v>3.011303701713295</v>
      </c>
      <c r="M493" s="26">
        <v>2.606002094225748</v>
      </c>
      <c r="N493" s="26">
        <v>2.558383686100453</v>
      </c>
    </row>
    <row r="494" spans="1:14" ht="12.75">
      <c r="A494" s="41" t="s">
        <v>103</v>
      </c>
      <c r="B494" s="14">
        <v>2</v>
      </c>
      <c r="C494" s="26">
        <v>3.4041463563701484</v>
      </c>
      <c r="D494" s="26">
        <v>3.1520027942391384</v>
      </c>
      <c r="E494" s="26">
        <v>3.5319454861570017</v>
      </c>
      <c r="F494" s="26">
        <v>3.3633638344301726</v>
      </c>
      <c r="G494" s="26">
        <v>3.3818991223132375</v>
      </c>
      <c r="H494" s="26">
        <v>3.428953998981428</v>
      </c>
      <c r="I494" s="26">
        <v>3.471696633095599</v>
      </c>
      <c r="J494" s="26">
        <v>3.3909523799769388</v>
      </c>
      <c r="K494" s="26">
        <v>3.49589173140104</v>
      </c>
      <c r="L494" s="26">
        <v>3.461430555891952</v>
      </c>
      <c r="M494" s="26">
        <v>3.389482290559774</v>
      </c>
      <c r="N494" s="26">
        <v>3.5605630794935355</v>
      </c>
    </row>
    <row r="495" spans="1:14" ht="12.75">
      <c r="A495" s="41">
        <f>VLOOKUP(A493,'Load &amp; Coincident Factors'!B$2:D$151,2,0)</f>
        <v>0.8289257297637183</v>
      </c>
      <c r="B495" s="14">
        <v>3</v>
      </c>
      <c r="C495" s="26">
        <v>1.4791409923728664</v>
      </c>
      <c r="D495" s="26">
        <v>1.3643347800912586</v>
      </c>
      <c r="E495" s="26">
        <v>1.5142644233334563</v>
      </c>
      <c r="F495" s="26">
        <v>1.3546946862465472</v>
      </c>
      <c r="G495" s="26">
        <v>1.4373818235250289</v>
      </c>
      <c r="H495" s="26">
        <v>1.3215173088997232</v>
      </c>
      <c r="I495" s="26">
        <v>1.4035112799701286</v>
      </c>
      <c r="J495" s="26">
        <v>1.3838496771545596</v>
      </c>
      <c r="K495" s="26">
        <v>1.338575916357293</v>
      </c>
      <c r="L495" s="26">
        <v>1.4246575422552015</v>
      </c>
      <c r="M495" s="26">
        <v>1.5142480294511633</v>
      </c>
      <c r="N495" s="26">
        <v>1.5153633869130583</v>
      </c>
    </row>
    <row r="496" spans="1:14" ht="12.75">
      <c r="A496" s="41">
        <f>VLOOKUP(A493,'Load &amp; Coincident Factors'!B$2:D$151,3,0)</f>
        <v>0.7227129428729441</v>
      </c>
      <c r="B496" s="14">
        <v>4</v>
      </c>
      <c r="C496" s="26">
        <v>0.5437833285350092</v>
      </c>
      <c r="D496" s="26">
        <v>0.5463192200919776</v>
      </c>
      <c r="E496" s="26">
        <v>0.5395078403310254</v>
      </c>
      <c r="F496" s="26">
        <v>0.47407694110558046</v>
      </c>
      <c r="G496" s="26">
        <v>0.46299007314064416</v>
      </c>
      <c r="H496" s="26">
        <v>0.4558969276511398</v>
      </c>
      <c r="I496" s="26">
        <v>0.5252725470763133</v>
      </c>
      <c r="J496" s="26">
        <v>0.40634291377601595</v>
      </c>
      <c r="K496" s="26">
        <v>0.5564627863198511</v>
      </c>
      <c r="L496" s="26">
        <v>0.4078007446944794</v>
      </c>
      <c r="M496" s="26">
        <v>0.6182307310741195</v>
      </c>
      <c r="N496" s="26">
        <v>0.6678337472249466</v>
      </c>
    </row>
    <row r="497" spans="1:14" ht="12.75">
      <c r="A497" s="51" t="s">
        <v>242</v>
      </c>
      <c r="B497" s="14">
        <v>1</v>
      </c>
      <c r="C497" s="26">
        <v>3.7151648787081806</v>
      </c>
      <c r="D497" s="26">
        <v>2.9502726189853763</v>
      </c>
      <c r="E497" s="26">
        <v>3.587033639385784</v>
      </c>
      <c r="F497" s="26">
        <v>3.1481179603195395</v>
      </c>
      <c r="G497" s="26">
        <v>3.028908952661949</v>
      </c>
      <c r="H497" s="26">
        <v>2.7921295969806117</v>
      </c>
      <c r="I497" s="26">
        <v>2.7805514729454552</v>
      </c>
      <c r="J497" s="26">
        <v>3.575607748365691</v>
      </c>
      <c r="K497" s="26">
        <v>2.5444830989937692</v>
      </c>
      <c r="L497" s="26">
        <v>3.3136985723470556</v>
      </c>
      <c r="M497" s="26">
        <v>3.0527457358589</v>
      </c>
      <c r="N497" s="26">
        <v>3.1831925999883284</v>
      </c>
    </row>
    <row r="498" spans="1:14" ht="12.75">
      <c r="A498" s="41" t="s">
        <v>103</v>
      </c>
      <c r="B498" s="14">
        <v>2</v>
      </c>
      <c r="C498" s="26">
        <v>4.201752339191601</v>
      </c>
      <c r="D498" s="26">
        <v>3.8547811172799693</v>
      </c>
      <c r="E498" s="26">
        <v>4.185202697979063</v>
      </c>
      <c r="F498" s="26">
        <v>3.942866199756195</v>
      </c>
      <c r="G498" s="26">
        <v>3.63266560039977</v>
      </c>
      <c r="H498" s="26">
        <v>3.5037624861416963</v>
      </c>
      <c r="I498" s="26">
        <v>3.5349150729493477</v>
      </c>
      <c r="J498" s="26">
        <v>3.4225615999038124</v>
      </c>
      <c r="K498" s="26">
        <v>3.6539378310354094</v>
      </c>
      <c r="L498" s="26">
        <v>3.8965841502185827</v>
      </c>
      <c r="M498" s="26">
        <v>4.019559407768795</v>
      </c>
      <c r="N498" s="26">
        <v>4.44035303412486</v>
      </c>
    </row>
    <row r="499" spans="1:14" ht="12.75">
      <c r="A499" s="41">
        <f>VLOOKUP(A497,'Load &amp; Coincident Factors'!B$2:D$151,2,0)</f>
        <v>0.8289257297637183</v>
      </c>
      <c r="B499" s="14">
        <v>3</v>
      </c>
      <c r="C499" s="26">
        <v>1.7741603783570232</v>
      </c>
      <c r="D499" s="26">
        <v>1.5560973809809606</v>
      </c>
      <c r="E499" s="26">
        <v>1.6691496009751388</v>
      </c>
      <c r="F499" s="26">
        <v>1.5127407858809168</v>
      </c>
      <c r="G499" s="26">
        <v>1.4826883720868815</v>
      </c>
      <c r="H499" s="26">
        <v>1.3341609968704726</v>
      </c>
      <c r="I499" s="26">
        <v>1.4035112799701286</v>
      </c>
      <c r="J499" s="26">
        <v>1.3838496771545596</v>
      </c>
      <c r="K499" s="26">
        <v>1.3522732449922719</v>
      </c>
      <c r="L499" s="26">
        <v>1.5279143273496565</v>
      </c>
      <c r="M499" s="26">
        <v>1.6849378170562825</v>
      </c>
      <c r="N499" s="26">
        <v>1.7555934583573005</v>
      </c>
    </row>
    <row r="500" spans="1:14" ht="12.75">
      <c r="A500" s="41">
        <f>VLOOKUP(A497,'Load &amp; Coincident Factors'!B$2:D$151,3,0)</f>
        <v>0.6935475027792842</v>
      </c>
      <c r="B500" s="14">
        <v>4</v>
      </c>
      <c r="C500" s="26">
        <v>0.6228063783521941</v>
      </c>
      <c r="D500" s="26">
        <v>0.6158595039311002</v>
      </c>
      <c r="E500" s="26">
        <v>0.5974580768636276</v>
      </c>
      <c r="F500" s="26">
        <v>0.5172762083389747</v>
      </c>
      <c r="G500" s="26">
        <v>0.4735264797829355</v>
      </c>
      <c r="H500" s="26">
        <v>0.4558969276511398</v>
      </c>
      <c r="I500" s="26">
        <v>0.5252725470763133</v>
      </c>
      <c r="J500" s="26">
        <v>0.40634291377601595</v>
      </c>
      <c r="K500" s="26">
        <v>0.5880720062467251</v>
      </c>
      <c r="L500" s="26">
        <v>0.43940996462135345</v>
      </c>
      <c r="M500" s="26">
        <v>0.6782882489351799</v>
      </c>
      <c r="N500" s="26">
        <v>0.7647686883340267</v>
      </c>
    </row>
    <row r="501" spans="1:14" ht="12.75">
      <c r="A501" s="51" t="s">
        <v>243</v>
      </c>
      <c r="B501" s="14">
        <v>1</v>
      </c>
      <c r="C501" s="26">
        <v>2.5287227671912906</v>
      </c>
      <c r="D501" s="26">
        <v>3.183141824265235</v>
      </c>
      <c r="E501" s="26">
        <v>3.2889972290489844</v>
      </c>
      <c r="F501" s="26">
        <v>3.179883388812378</v>
      </c>
      <c r="G501" s="26">
        <v>3.804077922536696</v>
      </c>
      <c r="H501" s="26">
        <v>3.9890822997866997</v>
      </c>
      <c r="I501" s="26">
        <v>4.510196333735674</v>
      </c>
      <c r="J501" s="26">
        <v>5.007652037257408</v>
      </c>
      <c r="K501" s="26">
        <v>3.523642569412507</v>
      </c>
      <c r="L501" s="26">
        <v>3.726766223168622</v>
      </c>
      <c r="M501" s="26">
        <v>2.7719415130688856</v>
      </c>
      <c r="N501" s="26">
        <v>1.7455245801027541</v>
      </c>
    </row>
    <row r="502" spans="1:14" ht="12.75">
      <c r="A502" s="41" t="s">
        <v>103</v>
      </c>
      <c r="B502" s="14">
        <v>2</v>
      </c>
      <c r="C502" s="26">
        <v>2.614796965897478</v>
      </c>
      <c r="D502" s="26">
        <v>2.6963211051799374</v>
      </c>
      <c r="E502" s="26">
        <v>3.5005733121421545</v>
      </c>
      <c r="F502" s="26">
        <v>3.246203080703855</v>
      </c>
      <c r="G502" s="26">
        <v>3.8884234137770153</v>
      </c>
      <c r="H502" s="26">
        <v>4.121299801477266</v>
      </c>
      <c r="I502" s="26">
        <v>4.641001965370336</v>
      </c>
      <c r="J502" s="26">
        <v>4.421929126580346</v>
      </c>
      <c r="K502" s="26">
        <v>4.320778244264514</v>
      </c>
      <c r="L502" s="26">
        <v>3.4880937231166524</v>
      </c>
      <c r="M502" s="26">
        <v>3.1396295220185966</v>
      </c>
      <c r="N502" s="26">
        <v>2.3018499483000725</v>
      </c>
    </row>
    <row r="503" spans="1:14" ht="12.75">
      <c r="A503" s="41">
        <f>VLOOKUP(A501,'Load &amp; Coincident Factors'!B$2:D$151,2,0)</f>
        <v>0.4688052927148242</v>
      </c>
      <c r="B503" s="14">
        <v>3</v>
      </c>
      <c r="C503" s="26">
        <v>0.8990957518204697</v>
      </c>
      <c r="D503" s="26">
        <v>0.8278315253276833</v>
      </c>
      <c r="E503" s="26">
        <v>0.9348462744946575</v>
      </c>
      <c r="F503" s="26">
        <v>0.9335707343746897</v>
      </c>
      <c r="G503" s="26">
        <v>1.0514596004243875</v>
      </c>
      <c r="H503" s="26">
        <v>1.2578125115438548</v>
      </c>
      <c r="I503" s="26">
        <v>2.008635172814277</v>
      </c>
      <c r="J503" s="26">
        <v>2.1570850824582166</v>
      </c>
      <c r="K503" s="26">
        <v>1.228162720700034</v>
      </c>
      <c r="L503" s="26">
        <v>1.0058487536484053</v>
      </c>
      <c r="M503" s="26">
        <v>0.9301612462948916</v>
      </c>
      <c r="N503" s="26">
        <v>0.8230953630467281</v>
      </c>
    </row>
    <row r="504" spans="1:14" ht="12.75">
      <c r="A504" s="41">
        <f>VLOOKUP(A501,'Load &amp; Coincident Factors'!B$2:D$151,3,0)</f>
        <v>0.23673342481619716</v>
      </c>
      <c r="B504" s="14">
        <v>4</v>
      </c>
      <c r="C504" s="26">
        <v>0.30908181141343277</v>
      </c>
      <c r="D504" s="26">
        <v>0.34827060341891924</v>
      </c>
      <c r="E504" s="26">
        <v>0.35762054610700644</v>
      </c>
      <c r="F504" s="26">
        <v>0.44373589621029136</v>
      </c>
      <c r="G504" s="26">
        <v>0.3886185342412711</v>
      </c>
      <c r="H504" s="26">
        <v>0.37391678876358486</v>
      </c>
      <c r="I504" s="26">
        <v>0.44882307080959355</v>
      </c>
      <c r="J504" s="26">
        <v>0.3421654438063413</v>
      </c>
      <c r="K504" s="26">
        <v>0.4786738170782503</v>
      </c>
      <c r="L504" s="26">
        <v>0.4039349011854157</v>
      </c>
      <c r="M504" s="26">
        <v>0.4740457947434899</v>
      </c>
      <c r="N504" s="26">
        <v>0.4379639960284792</v>
      </c>
    </row>
    <row r="505" spans="1:14" ht="12.75">
      <c r="A505" s="51" t="s">
        <v>244</v>
      </c>
      <c r="B505" s="14">
        <v>1</v>
      </c>
      <c r="C505" s="26">
        <v>3.5323383084577116</v>
      </c>
      <c r="D505" s="26">
        <v>3.7810945273631837</v>
      </c>
      <c r="E505" s="26">
        <v>3.552238805970149</v>
      </c>
      <c r="F505" s="26">
        <v>3.5323383084577116</v>
      </c>
      <c r="G505" s="26">
        <v>3.7213930348258706</v>
      </c>
      <c r="H505" s="26">
        <v>3.552238805970149</v>
      </c>
      <c r="I505" s="26">
        <v>3.5323383084577116</v>
      </c>
      <c r="J505" s="26">
        <v>3.880597014925373</v>
      </c>
      <c r="K505" s="26">
        <v>3.2039800995024876</v>
      </c>
      <c r="L505" s="26">
        <v>3.860696517412935</v>
      </c>
      <c r="M505" s="26">
        <v>3.233830845771144</v>
      </c>
      <c r="N505" s="26">
        <v>3.2139303482587063</v>
      </c>
    </row>
    <row r="506" spans="1:14" ht="12.75">
      <c r="A506" s="41" t="s">
        <v>103</v>
      </c>
      <c r="B506" s="14">
        <v>2</v>
      </c>
      <c r="C506" s="26">
        <v>3.5323383084577116</v>
      </c>
      <c r="D506" s="26">
        <v>3.293532338308458</v>
      </c>
      <c r="E506" s="26">
        <v>3.651741293532338</v>
      </c>
      <c r="F506" s="26">
        <v>3.323383084577114</v>
      </c>
      <c r="G506" s="26">
        <v>3.422885572139303</v>
      </c>
      <c r="H506" s="26">
        <v>3.442786069651741</v>
      </c>
      <c r="I506" s="26">
        <v>3.482587064676617</v>
      </c>
      <c r="J506" s="26">
        <v>3.323383084577114</v>
      </c>
      <c r="K506" s="26">
        <v>3.6019900497512443</v>
      </c>
      <c r="L506" s="26">
        <v>3.293532338308458</v>
      </c>
      <c r="M506" s="26">
        <v>3.512437810945274</v>
      </c>
      <c r="N506" s="26">
        <v>3.761194029850746</v>
      </c>
    </row>
    <row r="507" spans="1:14" ht="12.75">
      <c r="A507" s="41">
        <f>VLOOKUP(A505,'Load &amp; Coincident Factors'!B$2:D$151,2,0)</f>
        <v>0.4688052927148242</v>
      </c>
      <c r="B507" s="14">
        <v>3</v>
      </c>
      <c r="C507" s="26">
        <v>2.5171129904489242</v>
      </c>
      <c r="D507" s="26">
        <v>1.1166053458985568</v>
      </c>
      <c r="E507" s="26">
        <v>0.9595385304202236</v>
      </c>
      <c r="F507" s="26">
        <v>0.9612290767397872</v>
      </c>
      <c r="G507" s="26">
        <v>0.9455197031681023</v>
      </c>
      <c r="H507" s="26">
        <v>0.8855721393034826</v>
      </c>
      <c r="I507" s="26">
        <v>0.9651741293532338</v>
      </c>
      <c r="J507" s="26">
        <v>0.9552238805970149</v>
      </c>
      <c r="K507" s="26">
        <v>0.8955223880597015</v>
      </c>
      <c r="L507" s="26">
        <v>1.0225847737470997</v>
      </c>
      <c r="M507" s="26">
        <v>1.1843153853268866</v>
      </c>
      <c r="N507" s="26">
        <v>3.956303878512192</v>
      </c>
    </row>
    <row r="508" spans="1:14" ht="12.75">
      <c r="A508" s="41">
        <f>VLOOKUP(A505,'Load &amp; Coincident Factors'!B$2:D$151,3,0)</f>
        <v>0.4185671640791789</v>
      </c>
      <c r="B508" s="14">
        <v>4</v>
      </c>
      <c r="C508" s="26">
        <v>0.3681592039800995</v>
      </c>
      <c r="D508" s="26">
        <v>0.3681592039800995</v>
      </c>
      <c r="E508" s="26">
        <v>0.3582089552238806</v>
      </c>
      <c r="F508" s="26">
        <v>0.3582089552238806</v>
      </c>
      <c r="G508" s="26">
        <v>0.3582089552238806</v>
      </c>
      <c r="H508" s="26">
        <v>0.34825870646766166</v>
      </c>
      <c r="I508" s="26">
        <v>0.4079601990049751</v>
      </c>
      <c r="J508" s="26">
        <v>0.31840796019900497</v>
      </c>
      <c r="K508" s="26">
        <v>0.43781094527363185</v>
      </c>
      <c r="L508" s="26">
        <v>0.31840796019900497</v>
      </c>
      <c r="M508" s="26">
        <v>0.417910447761194</v>
      </c>
      <c r="N508" s="26">
        <v>0.44776119402985076</v>
      </c>
    </row>
    <row r="509" spans="1:14" ht="12.75">
      <c r="A509" s="51" t="s">
        <v>245</v>
      </c>
      <c r="B509" s="14">
        <v>1</v>
      </c>
      <c r="C509" s="26">
        <v>4.548307741199947</v>
      </c>
      <c r="D509" s="26">
        <v>4.38950052324836</v>
      </c>
      <c r="E509" s="26">
        <v>3.837337267810063</v>
      </c>
      <c r="F509" s="26">
        <v>3.9085507117103813</v>
      </c>
      <c r="G509" s="26">
        <v>3.7527440684302595</v>
      </c>
      <c r="H509" s="26">
        <v>3.562036003971521</v>
      </c>
      <c r="I509" s="26">
        <v>3.5323383084577116</v>
      </c>
      <c r="J509" s="26">
        <v>3.880597014925373</v>
      </c>
      <c r="K509" s="26">
        <v>3.2235744955052303</v>
      </c>
      <c r="L509" s="26">
        <v>4.080153752643659</v>
      </c>
      <c r="M509" s="26">
        <v>3.709974668637804</v>
      </c>
      <c r="N509" s="26">
        <v>4.739354077072265</v>
      </c>
    </row>
    <row r="510" spans="1:14" ht="12.75">
      <c r="A510" s="41" t="s">
        <v>103</v>
      </c>
      <c r="B510" s="14">
        <v>2</v>
      </c>
      <c r="C510" s="26">
        <v>4.5933748520062565</v>
      </c>
      <c r="D510" s="26">
        <v>4.0038291934079</v>
      </c>
      <c r="E510" s="26">
        <v>4.033832015585831</v>
      </c>
      <c r="F510" s="26">
        <v>3.6466906186223764</v>
      </c>
      <c r="G510" s="26">
        <v>3.4581554849442404</v>
      </c>
      <c r="H510" s="26">
        <v>3.442786069651741</v>
      </c>
      <c r="I510" s="26">
        <v>3.482587064676617</v>
      </c>
      <c r="J510" s="26">
        <v>3.323383084577114</v>
      </c>
      <c r="K510" s="26">
        <v>3.621584445753987</v>
      </c>
      <c r="L510" s="26">
        <v>3.4600847043317757</v>
      </c>
      <c r="M510" s="26">
        <v>4.060101179221946</v>
      </c>
      <c r="N510" s="26">
        <v>5.301313555666363</v>
      </c>
    </row>
    <row r="511" spans="1:14" ht="12.75">
      <c r="A511" s="41">
        <f>VLOOKUP(A509,'Load &amp; Coincident Factors'!B$2:D$151,2,0)</f>
        <v>0.4688052927148242</v>
      </c>
      <c r="B511" s="14">
        <v>3</v>
      </c>
      <c r="C511" s="26">
        <v>2.6258618882641493</v>
      </c>
      <c r="D511" s="26">
        <v>1.185185731908158</v>
      </c>
      <c r="E511" s="26">
        <v>1.0036259214263958</v>
      </c>
      <c r="F511" s="26">
        <v>0.9876815113434905</v>
      </c>
      <c r="G511" s="26">
        <v>0.9651140991708453</v>
      </c>
      <c r="H511" s="26">
        <v>0.8855721393034826</v>
      </c>
      <c r="I511" s="26">
        <v>0.9651741293532338</v>
      </c>
      <c r="J511" s="26">
        <v>0.9552238805970149</v>
      </c>
      <c r="K511" s="26">
        <v>0.8955223880597015</v>
      </c>
      <c r="L511" s="26">
        <v>1.0402197301495686</v>
      </c>
      <c r="M511" s="26">
        <v>1.2440782931352534</v>
      </c>
      <c r="N511" s="26">
        <v>4.101302408932492</v>
      </c>
    </row>
    <row r="512" spans="1:14" ht="12.75">
      <c r="A512" s="41">
        <f>VLOOKUP(A509,'Load &amp; Coincident Factors'!B$2:D$151,3,0)</f>
        <v>0.4022155489541347</v>
      </c>
      <c r="B512" s="14">
        <v>4</v>
      </c>
      <c r="C512" s="26">
        <v>0.43673958998970075</v>
      </c>
      <c r="D512" s="26">
        <v>0.3975507979842143</v>
      </c>
      <c r="E512" s="26">
        <v>0.37780335122662384</v>
      </c>
      <c r="F512" s="26">
        <v>0.3582089552238806</v>
      </c>
      <c r="G512" s="26">
        <v>0.3582089552238806</v>
      </c>
      <c r="H512" s="26">
        <v>0.34825870646766166</v>
      </c>
      <c r="I512" s="26">
        <v>0.4079601990049751</v>
      </c>
      <c r="J512" s="26">
        <v>0.31840796019900497</v>
      </c>
      <c r="K512" s="26">
        <v>0.43781094527363185</v>
      </c>
      <c r="L512" s="26">
        <v>0.31840796019900497</v>
      </c>
      <c r="M512" s="26">
        <v>0.4473020417653088</v>
      </c>
      <c r="N512" s="26">
        <v>0.45755839203122234</v>
      </c>
    </row>
    <row r="513" spans="1:14" ht="12.75">
      <c r="A513" s="51" t="s">
        <v>246</v>
      </c>
      <c r="B513" s="14">
        <v>1</v>
      </c>
      <c r="C513" s="26">
        <v>-0.7759181163773499</v>
      </c>
      <c r="D513" s="26">
        <v>0.0017052627859427683</v>
      </c>
      <c r="E513" s="26">
        <v>2.2600970360957673</v>
      </c>
      <c r="F513" s="26">
        <v>1.4666037464144355</v>
      </c>
      <c r="G513" s="26">
        <v>4.357074262975054</v>
      </c>
      <c r="H513" s="26">
        <v>3.2138460991611377</v>
      </c>
      <c r="I513" s="26">
        <v>2.4051896207584824</v>
      </c>
      <c r="J513" s="26">
        <v>2.6746506986027936</v>
      </c>
      <c r="K513" s="26">
        <v>3.627343930834855</v>
      </c>
      <c r="L513" s="26">
        <v>3.0241545118108593</v>
      </c>
      <c r="M513" s="26">
        <v>1.09195166926526</v>
      </c>
      <c r="N513" s="26">
        <v>-2.792117241174123</v>
      </c>
    </row>
    <row r="514" spans="1:14" ht="12.75">
      <c r="A514" s="41" t="s">
        <v>103</v>
      </c>
      <c r="B514" s="14">
        <v>2</v>
      </c>
      <c r="C514" s="26">
        <v>-2.814701792198833</v>
      </c>
      <c r="D514" s="26">
        <v>-1.716529717621889</v>
      </c>
      <c r="E514" s="26">
        <v>0.2777679683244778</v>
      </c>
      <c r="F514" s="26">
        <v>-0.44394729252806364</v>
      </c>
      <c r="G514" s="26">
        <v>2.4723073809031373</v>
      </c>
      <c r="H514" s="26">
        <v>2.637995938335645</v>
      </c>
      <c r="I514" s="26">
        <v>1.749475530949298</v>
      </c>
      <c r="J514" s="26">
        <v>1.9304638995379892</v>
      </c>
      <c r="K514" s="26">
        <v>3.4538241437943804</v>
      </c>
      <c r="L514" s="26">
        <v>1.4121377166191593</v>
      </c>
      <c r="M514" s="26">
        <v>-0.3478693792893679</v>
      </c>
      <c r="N514" s="26">
        <v>-4.132298122584429</v>
      </c>
    </row>
    <row r="515" spans="1:14" ht="12.75">
      <c r="A515" s="41">
        <f>VLOOKUP(A513,'Load &amp; Coincident Factors'!B$2:D$151,2,0)</f>
        <v>0.5411991579505151</v>
      </c>
      <c r="B515" s="14">
        <v>3</v>
      </c>
      <c r="C515" s="26">
        <v>-0.025510912000861752</v>
      </c>
      <c r="D515" s="26">
        <v>0.320685317848512</v>
      </c>
      <c r="E515" s="26">
        <v>0.5045056089236971</v>
      </c>
      <c r="F515" s="26">
        <v>0.5301295337370047</v>
      </c>
      <c r="G515" s="26">
        <v>0.6130986300769118</v>
      </c>
      <c r="H515" s="26">
        <v>0.6287425149700596</v>
      </c>
      <c r="I515" s="26">
        <v>0.6387225548902193</v>
      </c>
      <c r="J515" s="26">
        <v>0.6387225548902193</v>
      </c>
      <c r="K515" s="26">
        <v>0.6287425149700596</v>
      </c>
      <c r="L515" s="26">
        <v>0.0887459541253412</v>
      </c>
      <c r="M515" s="26">
        <v>0.4464064963555518</v>
      </c>
      <c r="N515" s="26">
        <v>-0.6656047265393125</v>
      </c>
    </row>
    <row r="516" spans="1:14" ht="12.75">
      <c r="A516" s="41">
        <f>VLOOKUP(A513,'Load &amp; Coincident Factors'!B$2:D$151,3,0)</f>
        <v>-0.09637802935569927</v>
      </c>
      <c r="B516" s="14">
        <v>4</v>
      </c>
      <c r="C516" s="26">
        <v>0.08906641823989117</v>
      </c>
      <c r="D516" s="26">
        <v>0.18082813653141602</v>
      </c>
      <c r="E516" s="26">
        <v>-0.2093075934536323</v>
      </c>
      <c r="F516" s="26">
        <v>0.24950099800399192</v>
      </c>
      <c r="G516" s="26">
        <v>0.24950099800399192</v>
      </c>
      <c r="H516" s="26">
        <v>0.24950099800399192</v>
      </c>
      <c r="I516" s="26">
        <v>0.279441117764471</v>
      </c>
      <c r="J516" s="26">
        <v>0.21956087824351292</v>
      </c>
      <c r="K516" s="26">
        <v>0.2994011976047903</v>
      </c>
      <c r="L516" s="26">
        <v>0.21956087824351292</v>
      </c>
      <c r="M516" s="26">
        <v>0.3236774723922811</v>
      </c>
      <c r="N516" s="26">
        <v>0.1061945755937164</v>
      </c>
    </row>
    <row r="517" spans="1:14" ht="12.75">
      <c r="A517" s="51" t="s">
        <v>247</v>
      </c>
      <c r="B517" s="14">
        <v>1</v>
      </c>
      <c r="C517" s="26">
        <v>2.062140742210526</v>
      </c>
      <c r="D517" s="26">
        <v>2.151551234187382</v>
      </c>
      <c r="E517" s="26">
        <v>3.734838937209559</v>
      </c>
      <c r="F517" s="26">
        <v>2.9937809151233847</v>
      </c>
      <c r="G517" s="26">
        <v>4.658577051647207</v>
      </c>
      <c r="H517" s="26">
        <v>3.4432503948899496</v>
      </c>
      <c r="I517" s="26">
        <v>2.4051896207584824</v>
      </c>
      <c r="J517" s="26">
        <v>2.6746506986027936</v>
      </c>
      <c r="K517" s="26">
        <v>3.889520268810641</v>
      </c>
      <c r="L517" s="26">
        <v>3.9122768567038313</v>
      </c>
      <c r="M517" s="26">
        <v>2.8813051759499944</v>
      </c>
      <c r="N517" s="26">
        <v>0.8095302017682271</v>
      </c>
    </row>
    <row r="518" spans="1:14" ht="12.75">
      <c r="A518" s="41" t="s">
        <v>103</v>
      </c>
      <c r="B518" s="14">
        <v>2</v>
      </c>
      <c r="C518" s="26">
        <v>0.25931577056724947</v>
      </c>
      <c r="D518" s="26">
        <v>0.7086014086541248</v>
      </c>
      <c r="E518" s="26">
        <v>1.9851913693917793</v>
      </c>
      <c r="F518" s="26">
        <v>1.4896032000433528</v>
      </c>
      <c r="G518" s="26">
        <v>3.0425409160004704</v>
      </c>
      <c r="H518" s="26">
        <v>2.7461436777506565</v>
      </c>
      <c r="I518" s="26">
        <v>1.8477916576902176</v>
      </c>
      <c r="J518" s="26">
        <v>1.963235941784962</v>
      </c>
      <c r="K518" s="26">
        <v>3.58818951700697</v>
      </c>
      <c r="L518" s="26">
        <v>2.457565864297603</v>
      </c>
      <c r="M518" s="26">
        <v>1.5725722963832593</v>
      </c>
      <c r="N518" s="26">
        <v>-0.2946919754638719</v>
      </c>
    </row>
    <row r="519" spans="1:14" ht="12.75">
      <c r="A519" s="41">
        <f>VLOOKUP(A517,'Load &amp; Coincident Factors'!B$2:D$151,2,0)</f>
        <v>0.5411991579505151</v>
      </c>
      <c r="B519" s="14">
        <v>3</v>
      </c>
      <c r="C519" s="26">
        <v>0.34153596116523766</v>
      </c>
      <c r="D519" s="26">
        <v>0.47471391640928584</v>
      </c>
      <c r="E519" s="26">
        <v>0.576604101867038</v>
      </c>
      <c r="F519" s="26">
        <v>0.5694559844333725</v>
      </c>
      <c r="G519" s="26">
        <v>0.6458706723238848</v>
      </c>
      <c r="H519" s="26">
        <v>0.6287425149700596</v>
      </c>
      <c r="I519" s="26">
        <v>0.6387225548902193</v>
      </c>
      <c r="J519" s="26">
        <v>0.6387225548902193</v>
      </c>
      <c r="K519" s="26">
        <v>0.6287425149700596</v>
      </c>
      <c r="L519" s="26">
        <v>0.38369433434809963</v>
      </c>
      <c r="M519" s="26">
        <v>0.5774946653434444</v>
      </c>
      <c r="N519" s="26">
        <v>-0.013441085824546575</v>
      </c>
    </row>
    <row r="520" spans="1:14" ht="12.75">
      <c r="A520" s="41">
        <f>VLOOKUP(A517,'Load &amp; Coincident Factors'!B$2:D$151,3,0)</f>
        <v>0.23956431779209808</v>
      </c>
      <c r="B520" s="14">
        <v>4</v>
      </c>
      <c r="C520" s="26">
        <v>0.1742737280820214</v>
      </c>
      <c r="D520" s="26">
        <v>0.2201545872277838</v>
      </c>
      <c r="E520" s="26">
        <v>0.02009670227517981</v>
      </c>
      <c r="F520" s="26">
        <v>0.24950099800399192</v>
      </c>
      <c r="G520" s="26">
        <v>0.24950099800399192</v>
      </c>
      <c r="H520" s="26">
        <v>0.24950099800399192</v>
      </c>
      <c r="I520" s="26">
        <v>0.279441117764471</v>
      </c>
      <c r="J520" s="26">
        <v>0.21956087824351292</v>
      </c>
      <c r="K520" s="26">
        <v>0.2994011976047903</v>
      </c>
      <c r="L520" s="26">
        <v>0.21956087824351292</v>
      </c>
      <c r="M520" s="26">
        <v>0.3564495146392543</v>
      </c>
      <c r="N520" s="26">
        <v>0.20778790655933319</v>
      </c>
    </row>
    <row r="521" spans="1:14" ht="12.75">
      <c r="A521" s="51" t="s">
        <v>248</v>
      </c>
      <c r="B521" s="14">
        <v>1</v>
      </c>
      <c r="C521" s="26">
        <v>4.900199600798402</v>
      </c>
      <c r="D521" s="26">
        <v>4.301397205588821</v>
      </c>
      <c r="E521" s="26">
        <v>5.209580838323351</v>
      </c>
      <c r="F521" s="26">
        <v>4.520958083832334</v>
      </c>
      <c r="G521" s="26">
        <v>4.96007984031936</v>
      </c>
      <c r="H521" s="26">
        <v>3.672654690618762</v>
      </c>
      <c r="I521" s="26">
        <v>2.4051896207584824</v>
      </c>
      <c r="J521" s="26">
        <v>2.6746506986027936</v>
      </c>
      <c r="K521" s="26">
        <v>4.151696606786426</v>
      </c>
      <c r="L521" s="26">
        <v>4.800399201596804</v>
      </c>
      <c r="M521" s="26">
        <v>4.670658682634729</v>
      </c>
      <c r="N521" s="26">
        <v>4.411177644710578</v>
      </c>
    </row>
    <row r="522" spans="1:14" ht="12.75">
      <c r="A522" s="41" t="s">
        <v>103</v>
      </c>
      <c r="B522" s="14">
        <v>2</v>
      </c>
      <c r="C522" s="26">
        <v>3.3333333333333317</v>
      </c>
      <c r="D522" s="26">
        <v>3.1337325349301386</v>
      </c>
      <c r="E522" s="26">
        <v>3.692614770459081</v>
      </c>
      <c r="F522" s="26">
        <v>3.423153692614769</v>
      </c>
      <c r="G522" s="26">
        <v>3.6127744510978035</v>
      </c>
      <c r="H522" s="26">
        <v>2.8542914171656677</v>
      </c>
      <c r="I522" s="26">
        <v>1.9461077844311372</v>
      </c>
      <c r="J522" s="26">
        <v>1.9960079840319354</v>
      </c>
      <c r="K522" s="26">
        <v>3.72255489021956</v>
      </c>
      <c r="L522" s="26">
        <v>3.502994011976047</v>
      </c>
      <c r="M522" s="26">
        <v>3.493013972055887</v>
      </c>
      <c r="N522" s="26">
        <v>3.542914171656685</v>
      </c>
    </row>
    <row r="523" spans="1:14" ht="12.75">
      <c r="A523" s="41">
        <f>VLOOKUP(A521,'Load &amp; Coincident Factors'!B$2:D$151,2,0)</f>
        <v>0.5411991579505151</v>
      </c>
      <c r="B523" s="14">
        <v>3</v>
      </c>
      <c r="C523" s="26">
        <v>0.7085828343313371</v>
      </c>
      <c r="D523" s="26">
        <v>0.6287425149700596</v>
      </c>
      <c r="E523" s="26">
        <v>0.6487025948103791</v>
      </c>
      <c r="F523" s="26">
        <v>0.6087824351297403</v>
      </c>
      <c r="G523" s="26">
        <v>0.6786427145708581</v>
      </c>
      <c r="H523" s="26">
        <v>0.6287425149700596</v>
      </c>
      <c r="I523" s="26">
        <v>0.6387225548902193</v>
      </c>
      <c r="J523" s="26">
        <v>0.6387225548902193</v>
      </c>
      <c r="K523" s="26">
        <v>0.6287425149700596</v>
      </c>
      <c r="L523" s="26">
        <v>0.6786427145708581</v>
      </c>
      <c r="M523" s="26">
        <v>0.7085828343313371</v>
      </c>
      <c r="N523" s="26">
        <v>0.6387225548902193</v>
      </c>
    </row>
    <row r="524" spans="1:14" ht="12.75">
      <c r="A524" s="41">
        <f>VLOOKUP(A521,'Load &amp; Coincident Factors'!B$2:D$151,3,0)</f>
        <v>0.5090589780722279</v>
      </c>
      <c r="B524" s="14">
        <v>4</v>
      </c>
      <c r="C524" s="26">
        <v>0.2594810379241516</v>
      </c>
      <c r="D524" s="26">
        <v>0.2594810379241516</v>
      </c>
      <c r="E524" s="26">
        <v>0.24950099800399192</v>
      </c>
      <c r="F524" s="26">
        <v>0.24950099800399192</v>
      </c>
      <c r="G524" s="26">
        <v>0.24950099800399192</v>
      </c>
      <c r="H524" s="26">
        <v>0.24950099800399192</v>
      </c>
      <c r="I524" s="26">
        <v>0.279441117764471</v>
      </c>
      <c r="J524" s="26">
        <v>0.21956087824351292</v>
      </c>
      <c r="K524" s="26">
        <v>0.2994011976047903</v>
      </c>
      <c r="L524" s="26">
        <v>0.21956087824351292</v>
      </c>
      <c r="M524" s="26">
        <v>0.3892215568862274</v>
      </c>
      <c r="N524" s="26">
        <v>0.30938123752495</v>
      </c>
    </row>
    <row r="525" spans="1:14" ht="12.75">
      <c r="A525" s="51" t="s">
        <v>249</v>
      </c>
      <c r="B525" s="14">
        <v>1</v>
      </c>
      <c r="C525" s="26">
        <v>-4.570709370528545</v>
      </c>
      <c r="D525" s="26">
        <v>-1.0652468541437747</v>
      </c>
      <c r="E525" s="26">
        <v>1.3151648810883374</v>
      </c>
      <c r="F525" s="26">
        <v>0.5701540496510267</v>
      </c>
      <c r="G525" s="26">
        <v>3.6986566086211856</v>
      </c>
      <c r="H525" s="26">
        <v>4.3671426055950215</v>
      </c>
      <c r="I525" s="26">
        <v>5.4880543590136375</v>
      </c>
      <c r="J525" s="26">
        <v>6.134707059589442</v>
      </c>
      <c r="K525" s="26">
        <v>3.725738663306067</v>
      </c>
      <c r="L525" s="26">
        <v>2.276092517539964</v>
      </c>
      <c r="M525" s="26">
        <v>-0.5468107568333338</v>
      </c>
      <c r="N525" s="26">
        <v>-8.875423560934554</v>
      </c>
    </row>
    <row r="526" spans="1:14" ht="12.75">
      <c r="A526" s="41" t="s">
        <v>103</v>
      </c>
      <c r="B526" s="14">
        <v>2</v>
      </c>
      <c r="C526" s="26">
        <v>-4.668963637954025</v>
      </c>
      <c r="D526" s="26">
        <v>-2.1626712585452323</v>
      </c>
      <c r="E526" s="26">
        <v>1.0568609984310144</v>
      </c>
      <c r="F526" s="26">
        <v>1.2291778725590186</v>
      </c>
      <c r="G526" s="26">
        <v>4.1423417785850996</v>
      </c>
      <c r="H526" s="26">
        <v>4.799813533302792</v>
      </c>
      <c r="I526" s="26">
        <v>5.799416866064055</v>
      </c>
      <c r="J526" s="26">
        <v>5.520475168583577</v>
      </c>
      <c r="K526" s="26">
        <v>4.922000062761324</v>
      </c>
      <c r="L526" s="26">
        <v>2.6833409117849434</v>
      </c>
      <c r="M526" s="26">
        <v>-0.5191589765681185</v>
      </c>
      <c r="N526" s="26">
        <v>-8.398211288144301</v>
      </c>
    </row>
    <row r="527" spans="1:14" ht="12.75">
      <c r="A527" s="41">
        <f>VLOOKUP(A525,'Load &amp; Coincident Factors'!B$2:D$151,2,0)</f>
        <v>0.5411991579505151</v>
      </c>
      <c r="B527" s="14">
        <v>3</v>
      </c>
      <c r="C527" s="26">
        <v>0.16062348988391853</v>
      </c>
      <c r="D527" s="26">
        <v>0.36855884405049527</v>
      </c>
      <c r="E527" s="26">
        <v>0.6598945711114854</v>
      </c>
      <c r="F527" s="26">
        <v>0.7830537267988009</v>
      </c>
      <c r="G527" s="26">
        <v>1.0301289442353008</v>
      </c>
      <c r="H527" s="26">
        <v>1.630052883784227</v>
      </c>
      <c r="I527" s="26">
        <v>3.05209621627532</v>
      </c>
      <c r="J527" s="26">
        <v>3.358946284319418</v>
      </c>
      <c r="K527" s="26">
        <v>1.5608030533403667</v>
      </c>
      <c r="L527" s="26">
        <v>0.960614137041201</v>
      </c>
      <c r="M527" s="26">
        <v>0.5365709163863487</v>
      </c>
      <c r="N527" s="26">
        <v>-0.1790243370253576</v>
      </c>
    </row>
    <row r="528" spans="1:14" ht="12.75">
      <c r="A528" s="41">
        <f>VLOOKUP(A525,'Load &amp; Coincident Factors'!B$2:D$151,3,0)</f>
        <v>-0.4032244797573308</v>
      </c>
      <c r="B528" s="14">
        <v>4</v>
      </c>
      <c r="C528" s="26">
        <v>-0.1614778972108415</v>
      </c>
      <c r="D528" s="26">
        <v>0.15203243883304995</v>
      </c>
      <c r="E528" s="26">
        <v>0.23946576097367295</v>
      </c>
      <c r="F528" s="26">
        <v>0.5292628371967021</v>
      </c>
      <c r="G528" s="26">
        <v>0.41902811325866157</v>
      </c>
      <c r="H528" s="26">
        <v>0.3995748710595081</v>
      </c>
      <c r="I528" s="26">
        <v>0.489685942614212</v>
      </c>
      <c r="J528" s="26">
        <v>0.3659229274136776</v>
      </c>
      <c r="K528" s="26">
        <v>0.5195366888828687</v>
      </c>
      <c r="L528" s="26">
        <v>0.4894618421718264</v>
      </c>
      <c r="M528" s="26">
        <v>0.35383157770109686</v>
      </c>
      <c r="N528" s="26">
        <v>0.3693836100188779</v>
      </c>
    </row>
    <row r="529" spans="1:14" ht="12.75">
      <c r="A529" s="51" t="s">
        <v>250</v>
      </c>
      <c r="B529" s="14">
        <v>1</v>
      </c>
      <c r="C529" s="26">
        <v>1.5003994429732401</v>
      </c>
      <c r="D529" s="26">
        <v>2.56428253559283</v>
      </c>
      <c r="E529" s="26">
        <v>2.9820418822903214</v>
      </c>
      <c r="F529" s="26">
        <v>2.779913501952372</v>
      </c>
      <c r="G529" s="26">
        <v>3.658690967617092</v>
      </c>
      <c r="H529" s="26">
        <v>3.5326444099674053</v>
      </c>
      <c r="I529" s="26">
        <v>3.5323383084577116</v>
      </c>
      <c r="J529" s="26">
        <v>3.880597014925373</v>
      </c>
      <c r="K529" s="26">
        <v>3.1647913074970018</v>
      </c>
      <c r="L529" s="26">
        <v>3.4217820469514866</v>
      </c>
      <c r="M529" s="26">
        <v>2.2815432000378237</v>
      </c>
      <c r="N529" s="26">
        <v>0.16308289063158773</v>
      </c>
    </row>
    <row r="530" spans="1:14" ht="12.75">
      <c r="A530" s="41" t="s">
        <v>103</v>
      </c>
      <c r="B530" s="14">
        <v>2</v>
      </c>
      <c r="C530" s="26">
        <v>1.4102652213606217</v>
      </c>
      <c r="D530" s="26">
        <v>1.8729386281095752</v>
      </c>
      <c r="E530" s="26">
        <v>2.8875598494253527</v>
      </c>
      <c r="F530" s="26">
        <v>2.676768016486588</v>
      </c>
      <c r="G530" s="26">
        <v>3.3523457465294273</v>
      </c>
      <c r="H530" s="26">
        <v>3.442786069651741</v>
      </c>
      <c r="I530" s="26">
        <v>3.482587064676617</v>
      </c>
      <c r="J530" s="26">
        <v>3.323383084577114</v>
      </c>
      <c r="K530" s="26">
        <v>3.5628012577457584</v>
      </c>
      <c r="L530" s="26">
        <v>2.9604276062618236</v>
      </c>
      <c r="M530" s="26">
        <v>2.417111074391928</v>
      </c>
      <c r="N530" s="26">
        <v>0.6809549782195122</v>
      </c>
    </row>
    <row r="531" spans="1:14" ht="12.75">
      <c r="A531" s="41">
        <f>VLOOKUP(A529,'Load &amp; Coincident Factors'!B$2:D$151,2,0)</f>
        <v>0.5411991579505151</v>
      </c>
      <c r="B531" s="14">
        <v>3</v>
      </c>
      <c r="C531" s="26">
        <v>3.8316535584017273</v>
      </c>
      <c r="D531" s="26">
        <v>1.220428029230647</v>
      </c>
      <c r="E531" s="26">
        <v>0.8856286469873067</v>
      </c>
      <c r="F531" s="26">
        <v>0.9441801499438089</v>
      </c>
      <c r="G531" s="26">
        <v>0.8966267337337029</v>
      </c>
      <c r="H531" s="26">
        <v>0.8855721393034826</v>
      </c>
      <c r="I531" s="26">
        <v>0.9651741293532338</v>
      </c>
      <c r="J531" s="26">
        <v>0.9552238805970149</v>
      </c>
      <c r="K531" s="26">
        <v>0.8955223880597015</v>
      </c>
      <c r="L531" s="26">
        <v>1.0646260028484658</v>
      </c>
      <c r="M531" s="26">
        <v>1.2839308256838058</v>
      </c>
      <c r="N531" s="26">
        <v>6.667386815586769</v>
      </c>
    </row>
    <row r="532" spans="1:14" ht="12.75">
      <c r="A532" s="41">
        <f>VLOOKUP(A529,'Load &amp; Coincident Factors'!B$2:D$151,3,0)</f>
        <v>0.12178908132767115</v>
      </c>
      <c r="B532" s="14">
        <v>4</v>
      </c>
      <c r="C532" s="26">
        <v>0.23099843196089698</v>
      </c>
      <c r="D532" s="26">
        <v>0.30937601597186987</v>
      </c>
      <c r="E532" s="26">
        <v>0.31902016321839416</v>
      </c>
      <c r="F532" s="26">
        <v>0.3582089552238806</v>
      </c>
      <c r="G532" s="26">
        <v>0.3582089552238806</v>
      </c>
      <c r="H532" s="26">
        <v>0.34825870646766166</v>
      </c>
      <c r="I532" s="26">
        <v>0.4079601990049751</v>
      </c>
      <c r="J532" s="26">
        <v>0.31840796019900497</v>
      </c>
      <c r="K532" s="26">
        <v>0.43781094527363185</v>
      </c>
      <c r="L532" s="26">
        <v>0.31840796019900497</v>
      </c>
      <c r="M532" s="26">
        <v>0.35912725975296433</v>
      </c>
      <c r="N532" s="26">
        <v>0.42816679802710755</v>
      </c>
    </row>
    <row r="533" spans="1:14" ht="12.75">
      <c r="A533" s="51" t="s">
        <v>251</v>
      </c>
      <c r="B533" s="14">
        <v>1</v>
      </c>
      <c r="C533" s="26">
        <v>5.564277173942183</v>
      </c>
      <c r="D533" s="26">
        <v>4.9979065191335375</v>
      </c>
      <c r="E533" s="26">
        <v>4.122435729649976</v>
      </c>
      <c r="F533" s="26">
        <v>4.284763114963051</v>
      </c>
      <c r="G533" s="26">
        <v>3.7840951020346485</v>
      </c>
      <c r="H533" s="26">
        <v>3.571833201972892</v>
      </c>
      <c r="I533" s="26">
        <v>3.5323383084577116</v>
      </c>
      <c r="J533" s="26">
        <v>3.880597014925373</v>
      </c>
      <c r="K533" s="26">
        <v>3.243168891507974</v>
      </c>
      <c r="L533" s="26">
        <v>4.299610987874384</v>
      </c>
      <c r="M533" s="26">
        <v>4.186118491504464</v>
      </c>
      <c r="N533" s="26">
        <v>6.264777805885824</v>
      </c>
    </row>
    <row r="534" spans="1:14" ht="12.75">
      <c r="A534" s="41" t="s">
        <v>103</v>
      </c>
      <c r="B534" s="14">
        <v>2</v>
      </c>
      <c r="C534" s="26">
        <v>5.654411395554802</v>
      </c>
      <c r="D534" s="26">
        <v>4.714126048507341</v>
      </c>
      <c r="E534" s="26">
        <v>4.415922737639323</v>
      </c>
      <c r="F534" s="26">
        <v>3.96999815266764</v>
      </c>
      <c r="G534" s="26">
        <v>3.4934253977491787</v>
      </c>
      <c r="H534" s="26">
        <v>3.442786069651741</v>
      </c>
      <c r="I534" s="26">
        <v>3.482587064676617</v>
      </c>
      <c r="J534" s="26">
        <v>3.323383084577114</v>
      </c>
      <c r="K534" s="26">
        <v>3.6411788417567306</v>
      </c>
      <c r="L534" s="26">
        <v>3.6266370703550925</v>
      </c>
      <c r="M534" s="26">
        <v>4.607764547498619</v>
      </c>
      <c r="N534" s="26">
        <v>6.841433081481979</v>
      </c>
    </row>
    <row r="535" spans="1:14" ht="12.75">
      <c r="A535" s="41">
        <f>VLOOKUP(A533,'Load &amp; Coincident Factors'!B$2:D$151,2,0)</f>
        <v>0.5411991579505151</v>
      </c>
      <c r="B535" s="14">
        <v>3</v>
      </c>
      <c r="C535" s="26">
        <v>4.266649149662626</v>
      </c>
      <c r="D535" s="26">
        <v>1.4947495732690521</v>
      </c>
      <c r="E535" s="26">
        <v>1.0619782110119955</v>
      </c>
      <c r="F535" s="26">
        <v>1.0499898883586223</v>
      </c>
      <c r="G535" s="26">
        <v>0.9750043177446759</v>
      </c>
      <c r="H535" s="26">
        <v>0.8855721393034826</v>
      </c>
      <c r="I535" s="26">
        <v>0.9651741293532338</v>
      </c>
      <c r="J535" s="26">
        <v>0.9552238805970149</v>
      </c>
      <c r="K535" s="26">
        <v>0.8955223880597015</v>
      </c>
      <c r="L535" s="26">
        <v>1.1351658284583412</v>
      </c>
      <c r="M535" s="26">
        <v>1.5229824569172732</v>
      </c>
      <c r="N535" s="26">
        <v>7.24738093726797</v>
      </c>
    </row>
    <row r="536" spans="1:14" ht="12.75">
      <c r="A536" s="41">
        <f>VLOOKUP(A533,'Load &amp; Coincident Factors'!B$2:D$151,3,0)</f>
        <v>0.41551315533249394</v>
      </c>
      <c r="B536" s="14">
        <v>4</v>
      </c>
      <c r="C536" s="26">
        <v>0.505319975999302</v>
      </c>
      <c r="D536" s="26">
        <v>0.4269423919883292</v>
      </c>
      <c r="E536" s="26">
        <v>0.39739774722936705</v>
      </c>
      <c r="F536" s="26">
        <v>0.3582089552238806</v>
      </c>
      <c r="G536" s="26">
        <v>0.3582089552238806</v>
      </c>
      <c r="H536" s="26">
        <v>0.34825870646766166</v>
      </c>
      <c r="I536" s="26">
        <v>0.4079601990049751</v>
      </c>
      <c r="J536" s="26">
        <v>0.31840796019900497</v>
      </c>
      <c r="K536" s="26">
        <v>0.43781094527363185</v>
      </c>
      <c r="L536" s="26">
        <v>0.31840796019900497</v>
      </c>
      <c r="M536" s="26">
        <v>0.47669363576942364</v>
      </c>
      <c r="N536" s="26">
        <v>0.46735559003259397</v>
      </c>
    </row>
    <row r="537" spans="1:14" ht="12.75">
      <c r="A537" s="51" t="s">
        <v>252</v>
      </c>
      <c r="B537" s="14">
        <v>1</v>
      </c>
      <c r="C537" s="26">
        <v>-0.5191855310354163</v>
      </c>
      <c r="D537" s="26">
        <v>1.3579238366097046</v>
      </c>
      <c r="E537" s="26">
        <v>2.433701843529243</v>
      </c>
      <c r="F537" s="26">
        <v>2.051246179054369</v>
      </c>
      <c r="G537" s="26">
        <v>3.710024821723528</v>
      </c>
      <c r="H537" s="26">
        <v>3.959690705782585</v>
      </c>
      <c r="I537" s="26">
        <v>4.510196333735674</v>
      </c>
      <c r="J537" s="26">
        <v>5.007652037257408</v>
      </c>
      <c r="K537" s="26">
        <v>3.4648593814042776</v>
      </c>
      <c r="L537" s="26">
        <v>3.0683945174764493</v>
      </c>
      <c r="M537" s="26">
        <v>1.3435100444689052</v>
      </c>
      <c r="N537" s="26">
        <v>-2.8307466063379234</v>
      </c>
    </row>
    <row r="538" spans="1:14" ht="12.75">
      <c r="A538" s="41" t="s">
        <v>103</v>
      </c>
      <c r="B538" s="14">
        <v>2</v>
      </c>
      <c r="C538" s="26">
        <v>-0.568312664748157</v>
      </c>
      <c r="D538" s="26">
        <v>0.5654305398816127</v>
      </c>
      <c r="E538" s="26">
        <v>2.354301145981676</v>
      </c>
      <c r="F538" s="26">
        <v>2.2762804785680664</v>
      </c>
      <c r="G538" s="26">
        <v>3.7826136753622017</v>
      </c>
      <c r="H538" s="26">
        <v>4.121299801477266</v>
      </c>
      <c r="I538" s="26">
        <v>4.641001965370336</v>
      </c>
      <c r="J538" s="26">
        <v>4.421929126580346</v>
      </c>
      <c r="K538" s="26">
        <v>4.261995056256285</v>
      </c>
      <c r="L538" s="26">
        <v>2.9884366250467007</v>
      </c>
      <c r="M538" s="26">
        <v>1.4966394171885775</v>
      </c>
      <c r="N538" s="26">
        <v>-2.318508629146778</v>
      </c>
    </row>
    <row r="539" spans="1:14" ht="12.75">
      <c r="A539" s="41">
        <f>VLOOKUP(A537,'Load &amp; Coincident Factors'!B$2:D$151,2,0)</f>
        <v>0.5411991579505151</v>
      </c>
      <c r="B539" s="14">
        <v>3</v>
      </c>
      <c r="C539" s="26">
        <v>0.5728490583747952</v>
      </c>
      <c r="D539" s="26">
        <v>0.6220903672988795</v>
      </c>
      <c r="E539" s="26">
        <v>0.8025841014761408</v>
      </c>
      <c r="F539" s="26">
        <v>0.8542134305635796</v>
      </c>
      <c r="G539" s="26">
        <v>0.9926764124161578</v>
      </c>
      <c r="H539" s="26">
        <v>1.2578125115438548</v>
      </c>
      <c r="I539" s="26">
        <v>2.008635172814277</v>
      </c>
      <c r="J539" s="26">
        <v>2.1570850824582166</v>
      </c>
      <c r="K539" s="26">
        <v>1.228162720700034</v>
      </c>
      <c r="L539" s="26">
        <v>0.9529438844409985</v>
      </c>
      <c r="M539" s="26">
        <v>0.7508725228697912</v>
      </c>
      <c r="N539" s="26">
        <v>0.38809977178582866</v>
      </c>
    </row>
    <row r="540" spans="1:14" ht="12.75">
      <c r="A540" s="41">
        <f>VLOOKUP(A537,'Load &amp; Coincident Factors'!B$2:D$151,3,0)</f>
        <v>-0.05611068223708831</v>
      </c>
      <c r="B540" s="14">
        <v>4</v>
      </c>
      <c r="C540" s="26">
        <v>0.103340653384629</v>
      </c>
      <c r="D540" s="26">
        <v>0.2600958214065747</v>
      </c>
      <c r="E540" s="26">
        <v>0.29883735809877676</v>
      </c>
      <c r="F540" s="26">
        <v>0.44373589621029136</v>
      </c>
      <c r="G540" s="26">
        <v>0.3886185342412711</v>
      </c>
      <c r="H540" s="26">
        <v>0.37391678876358486</v>
      </c>
      <c r="I540" s="26">
        <v>0.44882307080959355</v>
      </c>
      <c r="J540" s="26">
        <v>0.3421654438063413</v>
      </c>
      <c r="K540" s="26">
        <v>0.4786738170782503</v>
      </c>
      <c r="L540" s="26">
        <v>0.4039349011854157</v>
      </c>
      <c r="M540" s="26">
        <v>0.38587101273114544</v>
      </c>
      <c r="N540" s="26">
        <v>0.40857240202436435</v>
      </c>
    </row>
    <row r="541" spans="1:14" ht="12.75">
      <c r="A541" s="51" t="s">
        <v>253</v>
      </c>
      <c r="B541" s="14">
        <v>1</v>
      </c>
      <c r="C541" s="26">
        <v>2.516368875715476</v>
      </c>
      <c r="D541" s="26">
        <v>3.1726885314780073</v>
      </c>
      <c r="E541" s="26">
        <v>3.267140344130235</v>
      </c>
      <c r="F541" s="26">
        <v>3.156125905205042</v>
      </c>
      <c r="G541" s="26">
        <v>3.6900420012214816</v>
      </c>
      <c r="H541" s="26">
        <v>3.5424416079687777</v>
      </c>
      <c r="I541" s="26">
        <v>3.5323383084577116</v>
      </c>
      <c r="J541" s="26">
        <v>3.880597014925373</v>
      </c>
      <c r="K541" s="26">
        <v>3.184385703499744</v>
      </c>
      <c r="L541" s="26">
        <v>3.6412392821822106</v>
      </c>
      <c r="M541" s="26">
        <v>2.757687022904484</v>
      </c>
      <c r="N541" s="26">
        <v>1.688506619445147</v>
      </c>
    </row>
    <row r="542" spans="1:14" ht="12.75">
      <c r="A542" s="41" t="s">
        <v>103</v>
      </c>
      <c r="B542" s="14">
        <v>2</v>
      </c>
      <c r="C542" s="26">
        <v>2.4713017649091666</v>
      </c>
      <c r="D542" s="26">
        <v>2.5832354832090165</v>
      </c>
      <c r="E542" s="26">
        <v>3.269650571478845</v>
      </c>
      <c r="F542" s="26">
        <v>3.000075550531851</v>
      </c>
      <c r="G542" s="26">
        <v>3.387615659334365</v>
      </c>
      <c r="H542" s="26">
        <v>3.442786069651741</v>
      </c>
      <c r="I542" s="26">
        <v>3.482587064676617</v>
      </c>
      <c r="J542" s="26">
        <v>3.323383084577114</v>
      </c>
      <c r="K542" s="26">
        <v>3.5823956537485007</v>
      </c>
      <c r="L542" s="26">
        <v>3.1269799722851412</v>
      </c>
      <c r="M542" s="26">
        <v>2.964774442668601</v>
      </c>
      <c r="N542" s="26">
        <v>2.221074504035129</v>
      </c>
    </row>
    <row r="543" spans="1:14" ht="12.75">
      <c r="A543" s="41">
        <f>VLOOKUP(A541,'Load &amp; Coincident Factors'!B$2:D$151,2,0)</f>
        <v>0.5411991579505151</v>
      </c>
      <c r="B543" s="14">
        <v>3</v>
      </c>
      <c r="C543" s="26">
        <v>2.408364092633699</v>
      </c>
      <c r="D543" s="26">
        <v>1.0480249598889553</v>
      </c>
      <c r="E543" s="26">
        <v>0.9154511394140512</v>
      </c>
      <c r="F543" s="26">
        <v>0.9347766421360837</v>
      </c>
      <c r="G543" s="26">
        <v>0.9259253071653589</v>
      </c>
      <c r="H543" s="26">
        <v>0.8855721393034826</v>
      </c>
      <c r="I543" s="26">
        <v>0.9651741293532338</v>
      </c>
      <c r="J543" s="26">
        <v>0.9552238805970149</v>
      </c>
      <c r="K543" s="26">
        <v>0.8955223880597015</v>
      </c>
      <c r="L543" s="26">
        <v>1.0049498173446307</v>
      </c>
      <c r="M543" s="26">
        <v>1.1245524775185198</v>
      </c>
      <c r="N543" s="26">
        <v>3.811305348091892</v>
      </c>
    </row>
    <row r="544" spans="1:14" ht="12.75">
      <c r="A544" s="41">
        <f>VLOOKUP(A541,'Load &amp; Coincident Factors'!B$2:D$151,3,0)</f>
        <v>0.3509400000546796</v>
      </c>
      <c r="B544" s="14">
        <v>4</v>
      </c>
      <c r="C544" s="26">
        <v>0.29957881797049823</v>
      </c>
      <c r="D544" s="26">
        <v>0.33876760997598465</v>
      </c>
      <c r="E544" s="26">
        <v>0.33861455922113737</v>
      </c>
      <c r="F544" s="26">
        <v>0.3582089552238806</v>
      </c>
      <c r="G544" s="26">
        <v>0.3582089552238806</v>
      </c>
      <c r="H544" s="26">
        <v>0.34825870646766166</v>
      </c>
      <c r="I544" s="26">
        <v>0.4079601990049751</v>
      </c>
      <c r="J544" s="26">
        <v>0.31840796019900497</v>
      </c>
      <c r="K544" s="26">
        <v>0.43781094527363185</v>
      </c>
      <c r="L544" s="26">
        <v>0.31840796019900497</v>
      </c>
      <c r="M544" s="26">
        <v>0.3885188537570792</v>
      </c>
      <c r="N544" s="26">
        <v>0.43796399602847913</v>
      </c>
    </row>
    <row r="545" spans="1:14" ht="12.75">
      <c r="A545" s="51" t="s">
        <v>254</v>
      </c>
      <c r="B545" s="14">
        <v>1</v>
      </c>
      <c r="C545" s="26">
        <v>4.548307741199947</v>
      </c>
      <c r="D545" s="26">
        <v>4.38950052324836</v>
      </c>
      <c r="E545" s="26">
        <v>3.837337267810063</v>
      </c>
      <c r="F545" s="26">
        <v>3.9085507117103813</v>
      </c>
      <c r="G545" s="26">
        <v>3.7527440684302595</v>
      </c>
      <c r="H545" s="26">
        <v>3.562036003971521</v>
      </c>
      <c r="I545" s="26">
        <v>3.5323383084577116</v>
      </c>
      <c r="J545" s="26">
        <v>3.880597014925373</v>
      </c>
      <c r="K545" s="26">
        <v>3.2235744955052303</v>
      </c>
      <c r="L545" s="26">
        <v>4.080153752643659</v>
      </c>
      <c r="M545" s="26">
        <v>3.709974668637804</v>
      </c>
      <c r="N545" s="26">
        <v>4.739354077072265</v>
      </c>
    </row>
    <row r="546" spans="1:14" ht="12.75">
      <c r="A546" s="41" t="s">
        <v>103</v>
      </c>
      <c r="B546" s="14">
        <v>2</v>
      </c>
      <c r="C546" s="26">
        <v>4.5933748520062565</v>
      </c>
      <c r="D546" s="26">
        <v>4.0038291934079</v>
      </c>
      <c r="E546" s="26">
        <v>4.033832015585831</v>
      </c>
      <c r="F546" s="26">
        <v>3.6466906186223764</v>
      </c>
      <c r="G546" s="26">
        <v>3.4581554849442404</v>
      </c>
      <c r="H546" s="26">
        <v>3.442786069651741</v>
      </c>
      <c r="I546" s="26">
        <v>3.482587064676617</v>
      </c>
      <c r="J546" s="26">
        <v>3.323383084577114</v>
      </c>
      <c r="K546" s="26">
        <v>3.621584445753987</v>
      </c>
      <c r="L546" s="26">
        <v>3.4600847043317757</v>
      </c>
      <c r="M546" s="26">
        <v>4.060101179221946</v>
      </c>
      <c r="N546" s="26">
        <v>5.301313555666363</v>
      </c>
    </row>
    <row r="547" spans="1:14" ht="12.75">
      <c r="A547" s="41">
        <f>VLOOKUP(A545,'Load &amp; Coincident Factors'!B$2:D$151,2,0)</f>
        <v>0.5411991579505151</v>
      </c>
      <c r="B547" s="14">
        <v>3</v>
      </c>
      <c r="C547" s="26">
        <v>2.6258618882641493</v>
      </c>
      <c r="D547" s="26">
        <v>1.185185731908158</v>
      </c>
      <c r="E547" s="26">
        <v>1.0036259214263958</v>
      </c>
      <c r="F547" s="26">
        <v>0.9876815113434905</v>
      </c>
      <c r="G547" s="26">
        <v>0.9651140991708453</v>
      </c>
      <c r="H547" s="26">
        <v>0.8855721393034826</v>
      </c>
      <c r="I547" s="26">
        <v>0.9651741293532338</v>
      </c>
      <c r="J547" s="26">
        <v>0.9552238805970149</v>
      </c>
      <c r="K547" s="26">
        <v>0.8955223880597015</v>
      </c>
      <c r="L547" s="26">
        <v>1.0402197301495686</v>
      </c>
      <c r="M547" s="26">
        <v>1.2440782931352534</v>
      </c>
      <c r="N547" s="26">
        <v>4.101302408932492</v>
      </c>
    </row>
    <row r="548" spans="1:14" ht="12.75">
      <c r="A548" s="41">
        <f>VLOOKUP(A545,'Load &amp; Coincident Factors'!B$2:D$151,3,0)</f>
        <v>0.46432649074420024</v>
      </c>
      <c r="B548" s="14">
        <v>4</v>
      </c>
      <c r="C548" s="26">
        <v>0.43673958998970075</v>
      </c>
      <c r="D548" s="26">
        <v>0.3975507979842143</v>
      </c>
      <c r="E548" s="26">
        <v>0.37780335122662384</v>
      </c>
      <c r="F548" s="26">
        <v>0.3582089552238806</v>
      </c>
      <c r="G548" s="26">
        <v>0.3582089552238806</v>
      </c>
      <c r="H548" s="26">
        <v>0.34825870646766166</v>
      </c>
      <c r="I548" s="26">
        <v>0.4079601990049751</v>
      </c>
      <c r="J548" s="26">
        <v>0.31840796019900497</v>
      </c>
      <c r="K548" s="26">
        <v>0.43781094527363185</v>
      </c>
      <c r="L548" s="26">
        <v>0.31840796019900497</v>
      </c>
      <c r="M548" s="26">
        <v>0.4473020417653088</v>
      </c>
      <c r="N548" s="26">
        <v>0.45755839203122234</v>
      </c>
    </row>
    <row r="549" spans="1:14" ht="12.75">
      <c r="A549" s="51" t="s">
        <v>255</v>
      </c>
      <c r="B549" s="14">
        <v>1</v>
      </c>
      <c r="C549" s="26">
        <v>3.364543555481788</v>
      </c>
      <c r="D549" s="26">
        <v>2.988109854055231</v>
      </c>
      <c r="E549" s="26">
        <v>3.6464911450539548</v>
      </c>
      <c r="F549" s="26">
        <v>3.225079491963692</v>
      </c>
      <c r="G549" s="26">
        <v>3.8691253541187915</v>
      </c>
      <c r="H549" s="26">
        <v>4.080535924296868</v>
      </c>
      <c r="I549" s="26">
        <v>4.442548812714014</v>
      </c>
      <c r="J549" s="26">
        <v>4.887266522602603</v>
      </c>
      <c r="K549" s="26">
        <v>3.620458462274667</v>
      </c>
      <c r="L549" s="26">
        <v>3.7838447997940277</v>
      </c>
      <c r="M549" s="26">
        <v>3.592805945459512</v>
      </c>
      <c r="N549" s="26">
        <v>2.9420206781072054</v>
      </c>
    </row>
    <row r="550" spans="1:14" ht="12.75">
      <c r="A550" s="41" t="s">
        <v>103</v>
      </c>
      <c r="B550" s="14">
        <v>2</v>
      </c>
      <c r="C550" s="26">
        <v>1.9074686243190122</v>
      </c>
      <c r="D550" s="26">
        <v>1.7949835369556746</v>
      </c>
      <c r="E550" s="26">
        <v>2.1500475860130974</v>
      </c>
      <c r="F550" s="26">
        <v>2.207284156622333</v>
      </c>
      <c r="G550" s="26">
        <v>2.4626742976922436</v>
      </c>
      <c r="H550" s="26">
        <v>2.5867231498031553</v>
      </c>
      <c r="I550" s="26">
        <v>2.7680275322603562</v>
      </c>
      <c r="J550" s="26">
        <v>2.7996043984742065</v>
      </c>
      <c r="K550" s="26">
        <v>2.557993620939947</v>
      </c>
      <c r="L550" s="26">
        <v>2.365421102061147</v>
      </c>
      <c r="M550" s="26">
        <v>2.0914613807818165</v>
      </c>
      <c r="N550" s="26">
        <v>1.9077531516299129</v>
      </c>
    </row>
    <row r="551" spans="1:14" ht="12.75">
      <c r="A551" s="41">
        <f>VLOOKUP(A549,'Load &amp; Coincident Factors'!B$2:D$151,2,0)</f>
        <v>0.5032583981810612</v>
      </c>
      <c r="B551" s="14">
        <v>3</v>
      </c>
      <c r="C551" s="26">
        <v>1.4015636228948707</v>
      </c>
      <c r="D551" s="26">
        <v>1.1123483092365447</v>
      </c>
      <c r="E551" s="26">
        <v>1.285153037863743</v>
      </c>
      <c r="F551" s="26">
        <v>1.2579161431925816</v>
      </c>
      <c r="G551" s="26">
        <v>1.6775253918243265</v>
      </c>
      <c r="H551" s="26">
        <v>1.6141541365488206</v>
      </c>
      <c r="I551" s="26">
        <v>1.832970264495063</v>
      </c>
      <c r="J551" s="26">
        <v>1.9188481972712415</v>
      </c>
      <c r="K551" s="26">
        <v>1.4541554801556444</v>
      </c>
      <c r="L551" s="26">
        <v>1.5290229024778776</v>
      </c>
      <c r="M551" s="26">
        <v>1.204881231439349</v>
      </c>
      <c r="N551" s="26">
        <v>1.2409561583298125</v>
      </c>
    </row>
    <row r="552" spans="1:14" ht="12.75">
      <c r="A552" s="41">
        <f>VLOOKUP(A549,'Load &amp; Coincident Factors'!B$2:D$151,3,0)</f>
        <v>0.3464584533115421</v>
      </c>
      <c r="B552" s="14">
        <v>4</v>
      </c>
      <c r="C552" s="26">
        <v>0.37336974763158337</v>
      </c>
      <c r="D552" s="26">
        <v>0.36394854648950237</v>
      </c>
      <c r="E552" s="26">
        <v>0.3544248897433351</v>
      </c>
      <c r="F552" s="26">
        <v>0.38517624045164667</v>
      </c>
      <c r="G552" s="26">
        <v>0.34026717876222234</v>
      </c>
      <c r="H552" s="26">
        <v>0.38230562562918685</v>
      </c>
      <c r="I552" s="26">
        <v>0.47117847084981845</v>
      </c>
      <c r="J552" s="26">
        <v>0.35250528789202584</v>
      </c>
      <c r="K552" s="26">
        <v>0.49432576666327177</v>
      </c>
      <c r="L552" s="26">
        <v>0.3391992040446107</v>
      </c>
      <c r="M552" s="26">
        <v>0.4263345191207475</v>
      </c>
      <c r="N552" s="26">
        <v>0.39710583455143766</v>
      </c>
    </row>
    <row r="553" spans="1:14" ht="12.75">
      <c r="A553" s="51" t="s">
        <v>256</v>
      </c>
      <c r="B553" s="14">
        <v>1</v>
      </c>
      <c r="C553" s="26">
        <v>1.8299324831917816</v>
      </c>
      <c r="D553" s="26">
        <v>1.6864271185167998</v>
      </c>
      <c r="E553" s="26">
        <v>2.300794272316513</v>
      </c>
      <c r="F553" s="26">
        <v>2.0145890000511026</v>
      </c>
      <c r="G553" s="26">
        <v>2.7565133078462796</v>
      </c>
      <c r="H553" s="26">
        <v>3.000448463590835</v>
      </c>
      <c r="I553" s="26">
        <v>3.0717240038005063</v>
      </c>
      <c r="J553" s="26">
        <v>3.395510387529832</v>
      </c>
      <c r="K553" s="26">
        <v>2.667371956193454</v>
      </c>
      <c r="L553" s="26">
        <v>2.622995582264405</v>
      </c>
      <c r="M553" s="26">
        <v>1.8463598373588392</v>
      </c>
      <c r="N553" s="26">
        <v>1.4297683354509485</v>
      </c>
    </row>
    <row r="554" spans="1:14" ht="12.75">
      <c r="A554" s="41" t="s">
        <v>103</v>
      </c>
      <c r="B554" s="14">
        <v>2</v>
      </c>
      <c r="C554" s="26">
        <v>2.725187186752584</v>
      </c>
      <c r="D554" s="26">
        <v>1.9992636674594708</v>
      </c>
      <c r="E554" s="26">
        <v>2.4763321847287934</v>
      </c>
      <c r="F554" s="26">
        <v>1.7888415800898931</v>
      </c>
      <c r="G554" s="26">
        <v>1.6984070189330709</v>
      </c>
      <c r="H554" s="26">
        <v>1.8939844409611384</v>
      </c>
      <c r="I554" s="26">
        <v>2.5545701532529366</v>
      </c>
      <c r="J554" s="26">
        <v>2.149194881046018</v>
      </c>
      <c r="K554" s="26">
        <v>2.2366463597444763</v>
      </c>
      <c r="L554" s="26">
        <v>2.5322821540584393</v>
      </c>
      <c r="M554" s="26">
        <v>2.246642517698829</v>
      </c>
      <c r="N554" s="26">
        <v>2.512993763543296</v>
      </c>
    </row>
    <row r="555" spans="1:14" ht="12.75">
      <c r="A555" s="41">
        <f>VLOOKUP(A553,'Load &amp; Coincident Factors'!B$2:D$151,2,0)</f>
        <v>0.5032583981810612</v>
      </c>
      <c r="B555" s="14">
        <v>3</v>
      </c>
      <c r="C555" s="26">
        <v>3.107475969906068</v>
      </c>
      <c r="D555" s="26">
        <v>2.0862323965508973</v>
      </c>
      <c r="E555" s="26">
        <v>2.3303008687775315</v>
      </c>
      <c r="F555" s="26">
        <v>2.0265247898495846</v>
      </c>
      <c r="G555" s="26">
        <v>1.886589521195023</v>
      </c>
      <c r="H555" s="26">
        <v>1.9602751886296677</v>
      </c>
      <c r="I555" s="26">
        <v>2.089384399836354</v>
      </c>
      <c r="J555" s="26">
        <v>2.2191837828717453</v>
      </c>
      <c r="K555" s="26">
        <v>1.775085007660516</v>
      </c>
      <c r="L555" s="26">
        <v>2.8788798475586197</v>
      </c>
      <c r="M555" s="26">
        <v>2.292033668798979</v>
      </c>
      <c r="N555" s="26">
        <v>2.4355173560224928</v>
      </c>
    </row>
    <row r="556" spans="1:14" ht="12.75">
      <c r="A556" s="41">
        <f>VLOOKUP(A553,'Load &amp; Coincident Factors'!B$2:D$151,3,0)</f>
        <v>0.2712195767837264</v>
      </c>
      <c r="B556" s="14">
        <v>4</v>
      </c>
      <c r="C556" s="26">
        <v>0.6922113398492993</v>
      </c>
      <c r="D556" s="26">
        <v>0.7275517676201819</v>
      </c>
      <c r="E556" s="26">
        <v>0.7313303759426821</v>
      </c>
      <c r="F556" s="26">
        <v>0.7348259808000059</v>
      </c>
      <c r="G556" s="26">
        <v>0.7330468758889446</v>
      </c>
      <c r="H556" s="26">
        <v>0.7584179955041872</v>
      </c>
      <c r="I556" s="26">
        <v>0.8754895380719989</v>
      </c>
      <c r="J556" s="26">
        <v>0.6792382865982729</v>
      </c>
      <c r="K556" s="26">
        <v>0.938293215193182</v>
      </c>
      <c r="L556" s="26">
        <v>0.683770716745524</v>
      </c>
      <c r="M556" s="26">
        <v>0.8761040455163743</v>
      </c>
      <c r="N556" s="26">
        <v>1.006013701659263</v>
      </c>
    </row>
    <row r="557" spans="1:14" ht="12.75">
      <c r="A557" s="51" t="s">
        <v>257</v>
      </c>
      <c r="B557" s="14">
        <v>1</v>
      </c>
      <c r="C557" s="26">
        <v>1.489420246910558</v>
      </c>
      <c r="D557" s="26">
        <v>1.4886405740576647</v>
      </c>
      <c r="E557" s="26">
        <v>2.03838811004943</v>
      </c>
      <c r="F557" s="26">
        <v>2.141495707015162</v>
      </c>
      <c r="G557" s="26">
        <v>3.0085416395855873</v>
      </c>
      <c r="H557" s="26">
        <v>2.8644744173219934</v>
      </c>
      <c r="I557" s="26">
        <v>2.87498450860834</v>
      </c>
      <c r="J557" s="26">
        <v>3.1492427658005964</v>
      </c>
      <c r="K557" s="26">
        <v>2.5750896728724397</v>
      </c>
      <c r="L557" s="26">
        <v>2.6828336151292933</v>
      </c>
      <c r="M557" s="26">
        <v>1.7686759167656976</v>
      </c>
      <c r="N557" s="26">
        <v>0.9045778511950048</v>
      </c>
    </row>
    <row r="558" spans="1:14" ht="12.75">
      <c r="A558" s="41" t="s">
        <v>103</v>
      </c>
      <c r="B558" s="14">
        <v>2</v>
      </c>
      <c r="C558" s="26">
        <v>2.236715474538903</v>
      </c>
      <c r="D558" s="26">
        <v>2.278517158623028</v>
      </c>
      <c r="E558" s="26">
        <v>2.8392329678577495</v>
      </c>
      <c r="F558" s="26">
        <v>3.095654554453095</v>
      </c>
      <c r="G558" s="26">
        <v>3.6128935629283987</v>
      </c>
      <c r="H558" s="26">
        <v>3.721435934665198</v>
      </c>
      <c r="I558" s="26">
        <v>3.782841713904543</v>
      </c>
      <c r="J558" s="26">
        <v>3.689279853155164</v>
      </c>
      <c r="K558" s="26">
        <v>3.7836456712975752</v>
      </c>
      <c r="L558" s="26">
        <v>3.3114449227150438</v>
      </c>
      <c r="M558" s="26">
        <v>2.68189400389765</v>
      </c>
      <c r="N558" s="26">
        <v>1.9472248355681439</v>
      </c>
    </row>
    <row r="559" spans="1:14" ht="12.75">
      <c r="A559" s="41">
        <f>VLOOKUP(A557,'Load &amp; Coincident Factors'!B$2:D$151,2,0)</f>
        <v>0.6739188231123713</v>
      </c>
      <c r="B559" s="14">
        <v>3</v>
      </c>
      <c r="C559" s="26">
        <v>1.1773551718899309</v>
      </c>
      <c r="D559" s="26">
        <v>1.1478828889981842</v>
      </c>
      <c r="E559" s="26">
        <v>1.319253679749946</v>
      </c>
      <c r="F559" s="26">
        <v>1.0912337701228463</v>
      </c>
      <c r="G559" s="26">
        <v>1.2461668140841016</v>
      </c>
      <c r="H559" s="26">
        <v>1.1051818461962855</v>
      </c>
      <c r="I559" s="26">
        <v>1.304254563481995</v>
      </c>
      <c r="J559" s="26">
        <v>1.2478691452512605</v>
      </c>
      <c r="K559" s="26">
        <v>1.1099857507067536</v>
      </c>
      <c r="L559" s="26">
        <v>1.1665179581513667</v>
      </c>
      <c r="M559" s="26">
        <v>1.3063872475807685</v>
      </c>
      <c r="N559" s="26">
        <v>1.0010001019034516</v>
      </c>
    </row>
    <row r="560" spans="1:14" ht="12.75">
      <c r="A560" s="41">
        <f>VLOOKUP(A557,'Load &amp; Coincident Factors'!B$2:D$151,3,0)</f>
        <v>0.26528603022530706</v>
      </c>
      <c r="B560" s="14">
        <v>4</v>
      </c>
      <c r="C560" s="26">
        <v>0.33172394441154374</v>
      </c>
      <c r="D560" s="26">
        <v>0.4893228798015936</v>
      </c>
      <c r="E560" s="26">
        <v>0.4973261763862816</v>
      </c>
      <c r="F560" s="26">
        <v>0.41887441850813745</v>
      </c>
      <c r="G560" s="26">
        <v>0.38956210576214645</v>
      </c>
      <c r="H560" s="26">
        <v>0.4517612028212058</v>
      </c>
      <c r="I560" s="26">
        <v>0.5332160428120651</v>
      </c>
      <c r="J560" s="26">
        <v>0.41194330995632533</v>
      </c>
      <c r="K560" s="26">
        <v>0.5562283044124138</v>
      </c>
      <c r="L560" s="26">
        <v>0.37532664734097015</v>
      </c>
      <c r="M560" s="26">
        <v>0.5911819240558729</v>
      </c>
      <c r="N560" s="26">
        <v>0.5060606217569714</v>
      </c>
    </row>
    <row r="561" spans="1:14" ht="12.75">
      <c r="A561" s="51" t="s">
        <v>258</v>
      </c>
      <c r="B561" s="14">
        <v>1</v>
      </c>
      <c r="C561" s="26">
        <v>3.7633209020647005</v>
      </c>
      <c r="D561" s="26">
        <v>3.7441713921598856</v>
      </c>
      <c r="E561" s="26">
        <v>3.6187743121778064</v>
      </c>
      <c r="F561" s="26">
        <v>3.6109167095318058</v>
      </c>
      <c r="G561" s="26">
        <v>3.710985114762699</v>
      </c>
      <c r="H561" s="26">
        <v>3.5495353340070386</v>
      </c>
      <c r="I561" s="26">
        <v>3.554498489732298</v>
      </c>
      <c r="J561" s="26">
        <v>3.910621501760952</v>
      </c>
      <c r="K561" s="26">
        <v>3.2134274313161626</v>
      </c>
      <c r="L561" s="26">
        <v>3.8987597519223307</v>
      </c>
      <c r="M561" s="26">
        <v>3.344031905123211</v>
      </c>
      <c r="N561" s="26">
        <v>3.547625467162289</v>
      </c>
    </row>
    <row r="562" spans="1:14" ht="12.75">
      <c r="A562" s="41" t="s">
        <v>103</v>
      </c>
      <c r="B562" s="14">
        <v>2</v>
      </c>
      <c r="C562" s="26">
        <v>3.7872937189065254</v>
      </c>
      <c r="D562" s="26">
        <v>3.4850434111449244</v>
      </c>
      <c r="E562" s="26">
        <v>3.766550201028625</v>
      </c>
      <c r="F562" s="26">
        <v>3.4207892926592143</v>
      </c>
      <c r="G562" s="26">
        <v>3.460952171890607</v>
      </c>
      <c r="H562" s="26">
        <v>3.4818159242288154</v>
      </c>
      <c r="I562" s="26">
        <v>3.5342813618551245</v>
      </c>
      <c r="J562" s="26">
        <v>3.3822794341570583</v>
      </c>
      <c r="K562" s="26">
        <v>3.644524148741227</v>
      </c>
      <c r="L562" s="26">
        <v>3.3605280651548886</v>
      </c>
      <c r="M562" s="26">
        <v>3.651688122358281</v>
      </c>
      <c r="N562" s="26">
        <v>4.13526370762067</v>
      </c>
    </row>
    <row r="563" spans="1:14" ht="12.75">
      <c r="A563" s="41">
        <f>VLOOKUP(A561,'Load &amp; Coincident Factors'!B$2:D$151,2,0)</f>
        <v>0.5335163519430762</v>
      </c>
      <c r="B563" s="14">
        <v>3</v>
      </c>
      <c r="C563" s="26">
        <v>1.5126161076149398</v>
      </c>
      <c r="D563" s="26">
        <v>0.97599519263528</v>
      </c>
      <c r="E563" s="26">
        <v>0.9826821224734668</v>
      </c>
      <c r="F563" s="26">
        <v>0.9638063381764034</v>
      </c>
      <c r="G563" s="26">
        <v>0.9841976480972964</v>
      </c>
      <c r="H563" s="26">
        <v>0.9139522985139741</v>
      </c>
      <c r="I563" s="26">
        <v>1.0249516846084263</v>
      </c>
      <c r="J563" s="26">
        <v>1.0223764989303126</v>
      </c>
      <c r="K563" s="26">
        <v>0.9320298466768777</v>
      </c>
      <c r="L563" s="26">
        <v>0.9940313024800215</v>
      </c>
      <c r="M563" s="26">
        <v>1.0580710656316925</v>
      </c>
      <c r="N563" s="26">
        <v>1.7739971339504863</v>
      </c>
    </row>
    <row r="564" spans="1:14" ht="12.75">
      <c r="A564" s="41">
        <f>VLOOKUP(A561,'Load &amp; Coincident Factors'!B$2:D$151,3,0)</f>
        <v>0.4855296737571112</v>
      </c>
      <c r="B564" s="14">
        <v>4</v>
      </c>
      <c r="C564" s="26">
        <v>0.3982843590748393</v>
      </c>
      <c r="D564" s="26">
        <v>0.38842291275120716</v>
      </c>
      <c r="E564" s="26">
        <v>0.3739655999559843</v>
      </c>
      <c r="F564" s="26">
        <v>0.3749846721346791</v>
      </c>
      <c r="G564" s="26">
        <v>0.37003665150005405</v>
      </c>
      <c r="H564" s="26">
        <v>0.3599438413807118</v>
      </c>
      <c r="I564" s="26">
        <v>0.42045714667477085</v>
      </c>
      <c r="J564" s="26">
        <v>0.3200517105452877</v>
      </c>
      <c r="K564" s="26">
        <v>0.45030002281284753</v>
      </c>
      <c r="L564" s="26">
        <v>0.32270859128698487</v>
      </c>
      <c r="M564" s="26">
        <v>0.44171806577759626</v>
      </c>
      <c r="N564" s="26">
        <v>0.46121705115152284</v>
      </c>
    </row>
    <row r="565" spans="1:14" ht="12.75">
      <c r="A565" s="51" t="s">
        <v>259</v>
      </c>
      <c r="B565" s="14">
        <v>1</v>
      </c>
      <c r="C565" s="26">
        <v>4.231166434452576</v>
      </c>
      <c r="D565" s="26">
        <v>3.6763566001497994</v>
      </c>
      <c r="E565" s="26">
        <v>4.2800450103911105</v>
      </c>
      <c r="F565" s="26">
        <v>4.2545731351546525</v>
      </c>
      <c r="G565" s="26">
        <v>4.52808029037442</v>
      </c>
      <c r="H565" s="26">
        <v>4.388663594126835</v>
      </c>
      <c r="I565" s="26">
        <v>4.484700016547978</v>
      </c>
      <c r="J565" s="26">
        <v>4.929279521884429</v>
      </c>
      <c r="K565" s="26">
        <v>3.9641144191588427</v>
      </c>
      <c r="L565" s="26">
        <v>4.633602569176094</v>
      </c>
      <c r="M565" s="26">
        <v>3.817234782544393</v>
      </c>
      <c r="N565" s="26">
        <v>3.8235264250849097</v>
      </c>
    </row>
    <row r="566" spans="1:14" ht="12.75">
      <c r="A566" s="41" t="s">
        <v>103</v>
      </c>
      <c r="B566" s="14">
        <v>2</v>
      </c>
      <c r="C566" s="26">
        <v>3.090145672134748</v>
      </c>
      <c r="D566" s="26">
        <v>2.8705714343689377</v>
      </c>
      <c r="E566" s="26">
        <v>3.2003907869359036</v>
      </c>
      <c r="F566" s="26">
        <v>2.907178884998874</v>
      </c>
      <c r="G566" s="26">
        <v>3.1928823456148727</v>
      </c>
      <c r="H566" s="26">
        <v>3.419975320343176</v>
      </c>
      <c r="I566" s="26">
        <v>4.001335413863948</v>
      </c>
      <c r="J566" s="26">
        <v>3.0520733592102447</v>
      </c>
      <c r="K566" s="26">
        <v>3.2178380230401715</v>
      </c>
      <c r="L566" s="26">
        <v>2.88933222677299</v>
      </c>
      <c r="M566" s="26">
        <v>3.105555108546855</v>
      </c>
      <c r="N566" s="26">
        <v>3.268321709801287</v>
      </c>
    </row>
    <row r="567" spans="1:14" ht="12.75">
      <c r="A567" s="41">
        <f>VLOOKUP(A565,'Load &amp; Coincident Factors'!B$2:D$151,2,0)</f>
        <v>0.5335163519430762</v>
      </c>
      <c r="B567" s="14">
        <v>3</v>
      </c>
      <c r="C567" s="26">
        <v>1.325432205098417</v>
      </c>
      <c r="D567" s="26">
        <v>1.099819062121387</v>
      </c>
      <c r="E567" s="26">
        <v>0.9001052098411559</v>
      </c>
      <c r="F567" s="26">
        <v>0.9679848386173681</v>
      </c>
      <c r="G567" s="26">
        <v>0.7231259458903124</v>
      </c>
      <c r="H567" s="26">
        <v>0.6959635763971647</v>
      </c>
      <c r="I567" s="26">
        <v>0.8511116962828424</v>
      </c>
      <c r="J567" s="26">
        <v>0.8790704178357995</v>
      </c>
      <c r="K567" s="26">
        <v>0.7249672971829904</v>
      </c>
      <c r="L567" s="26">
        <v>0.8519296117673268</v>
      </c>
      <c r="M567" s="26">
        <v>1.0757462684443353</v>
      </c>
      <c r="N567" s="26">
        <v>1.4713272167011735</v>
      </c>
    </row>
    <row r="568" spans="1:14" ht="12.75">
      <c r="A568" s="41">
        <f>VLOOKUP(A565,'Load &amp; Coincident Factors'!B$2:D$151,3,0)</f>
        <v>0.4579566791761374</v>
      </c>
      <c r="B568" s="14">
        <v>4</v>
      </c>
      <c r="C568" s="26">
        <v>0.2577874093116691</v>
      </c>
      <c r="D568" s="26">
        <v>0.2548348337236232</v>
      </c>
      <c r="E568" s="26">
        <v>0.24703751767129142</v>
      </c>
      <c r="F568" s="26">
        <v>0.2591363566959207</v>
      </c>
      <c r="G568" s="26">
        <v>0.25962269739134686</v>
      </c>
      <c r="H568" s="26">
        <v>0.24949224209208146</v>
      </c>
      <c r="I568" s="26">
        <v>0.28904138189829065</v>
      </c>
      <c r="J568" s="26">
        <v>0.21910087619428537</v>
      </c>
      <c r="K568" s="26">
        <v>0.30966704801839096</v>
      </c>
      <c r="L568" s="26">
        <v>0.21946563171585498</v>
      </c>
      <c r="M568" s="26">
        <v>0.29547824009454116</v>
      </c>
      <c r="N568" s="26">
        <v>0.3066709455511614</v>
      </c>
    </row>
    <row r="569" spans="1:14" ht="12.75">
      <c r="A569" s="51" t="s">
        <v>260</v>
      </c>
      <c r="B569" s="14">
        <v>1</v>
      </c>
      <c r="C569" s="26">
        <v>3.319892984033446</v>
      </c>
      <c r="D569" s="26">
        <v>2.6275165817978667</v>
      </c>
      <c r="E569" s="26">
        <v>3.3062525664632654</v>
      </c>
      <c r="F569" s="26">
        <v>2.8522963844844273</v>
      </c>
      <c r="G569" s="26">
        <v>2.926455035606822</v>
      </c>
      <c r="H569" s="26">
        <v>2.8051318757461092</v>
      </c>
      <c r="I569" s="26">
        <v>2.90240571079082</v>
      </c>
      <c r="J569" s="26">
        <v>3.7163253306758994</v>
      </c>
      <c r="K569" s="26">
        <v>2.543525110507133</v>
      </c>
      <c r="L569" s="26">
        <v>3.12100721064653</v>
      </c>
      <c r="M569" s="26">
        <v>2.7622958819380843</v>
      </c>
      <c r="N569" s="26">
        <v>2.775950098974282</v>
      </c>
    </row>
    <row r="570" spans="1:14" ht="12.75">
      <c r="A570" s="41" t="s">
        <v>103</v>
      </c>
      <c r="B570" s="14">
        <v>2</v>
      </c>
      <c r="C570" s="26">
        <v>3.682473341446775</v>
      </c>
      <c r="D570" s="26">
        <v>3.3978885125084304</v>
      </c>
      <c r="E570" s="26">
        <v>3.7604629806752037</v>
      </c>
      <c r="F570" s="26">
        <v>3.569536303424127</v>
      </c>
      <c r="G570" s="26">
        <v>3.480713283148977</v>
      </c>
      <c r="H570" s="26">
        <v>3.4828577330553783</v>
      </c>
      <c r="I570" s="26">
        <v>3.5981018229275286</v>
      </c>
      <c r="J570" s="26">
        <v>3.495199925079281</v>
      </c>
      <c r="K570" s="26">
        <v>3.588514402865642</v>
      </c>
      <c r="L570" s="26">
        <v>3.6204762108102506</v>
      </c>
      <c r="M570" s="26">
        <v>3.6100901370760514</v>
      </c>
      <c r="N570" s="26">
        <v>3.8675883531727777</v>
      </c>
    </row>
    <row r="571" spans="1:14" ht="12.75">
      <c r="A571" s="41">
        <f>VLOOKUP(A569,'Load &amp; Coincident Factors'!B$2:D$151,2,0)</f>
        <v>0.8289257297637183</v>
      </c>
      <c r="B571" s="14">
        <v>3</v>
      </c>
      <c r="C571" s="26">
        <v>1.5846033091572427</v>
      </c>
      <c r="D571" s="26">
        <v>1.4304787406150652</v>
      </c>
      <c r="E571" s="26">
        <v>1.5651388673137028</v>
      </c>
      <c r="F571" s="26">
        <v>1.4071879196489632</v>
      </c>
      <c r="G571" s="26">
        <v>1.4520866776815695</v>
      </c>
      <c r="H571" s="26">
        <v>1.3458048165632026</v>
      </c>
      <c r="I571" s="26">
        <v>1.4814160746733458</v>
      </c>
      <c r="J571" s="26">
        <v>1.4680639553297468</v>
      </c>
      <c r="K571" s="26">
        <v>1.3603753073856384</v>
      </c>
      <c r="L571" s="26">
        <v>1.4594753191124987</v>
      </c>
      <c r="M571" s="26">
        <v>1.5722284132823168</v>
      </c>
      <c r="N571" s="26">
        <v>1.5942651223139945</v>
      </c>
    </row>
    <row r="572" spans="1:14" ht="12.75">
      <c r="A572" s="41">
        <f>VLOOKUP(A569,'Load &amp; Coincident Factors'!B$2:D$151,3,0)</f>
        <v>0.7115402321112622</v>
      </c>
      <c r="B572" s="14">
        <v>4</v>
      </c>
      <c r="C572" s="26">
        <v>0.571775816284968</v>
      </c>
      <c r="D572" s="26">
        <v>0.5711212346908583</v>
      </c>
      <c r="E572" s="26">
        <v>0.5602400590796823</v>
      </c>
      <c r="F572" s="26">
        <v>0.48995691525184926</v>
      </c>
      <c r="G572" s="26">
        <v>0.46746333453587985</v>
      </c>
      <c r="H572" s="26">
        <v>0.45674005454572464</v>
      </c>
      <c r="I572" s="26">
        <v>0.5285684067551448</v>
      </c>
      <c r="J572" s="26">
        <v>0.40787587176617013</v>
      </c>
      <c r="K572" s="26">
        <v>0.5688094999124502</v>
      </c>
      <c r="L572" s="26">
        <v>0.41945762719150925</v>
      </c>
      <c r="M572" s="26">
        <v>0.6397656246224143</v>
      </c>
      <c r="N572" s="26">
        <v>0.7022274073245349</v>
      </c>
    </row>
    <row r="573" spans="1:14" ht="12.75">
      <c r="A573" s="51" t="s">
        <v>261</v>
      </c>
      <c r="B573" s="14">
        <v>1</v>
      </c>
      <c r="C573" s="26">
        <v>3.920216814283255</v>
      </c>
      <c r="D573" s="26">
        <v>4.014322967864608</v>
      </c>
      <c r="E573" s="26">
        <v>3.666803515755367</v>
      </c>
      <c r="F573" s="26">
        <v>3.6819351742891024</v>
      </c>
      <c r="G573" s="26">
        <v>3.7687088970573615</v>
      </c>
      <c r="H573" s="26">
        <v>3.6948474019700415</v>
      </c>
      <c r="I573" s="26">
        <v>3.836452154319158</v>
      </c>
      <c r="J573" s="26">
        <v>4.231111126870635</v>
      </c>
      <c r="K573" s="26">
        <v>3.3168956664903932</v>
      </c>
      <c r="L573" s="26">
        <v>3.970250230976922</v>
      </c>
      <c r="M573" s="26">
        <v>3.4182463572558706</v>
      </c>
      <c r="N573" s="26">
        <v>3.8082731035147472</v>
      </c>
    </row>
    <row r="574" spans="1:14" ht="12.75">
      <c r="A574" s="41" t="s">
        <v>103</v>
      </c>
      <c r="B574" s="14">
        <v>2</v>
      </c>
      <c r="C574" s="26">
        <v>3.9780371294264265</v>
      </c>
      <c r="D574" s="26">
        <v>3.597194177969004</v>
      </c>
      <c r="E574" s="26">
        <v>3.8679885588148477</v>
      </c>
      <c r="F574" s="26">
        <v>3.5221389943297163</v>
      </c>
      <c r="G574" s="26">
        <v>3.5919688108112333</v>
      </c>
      <c r="H574" s="26">
        <v>3.6538038402494797</v>
      </c>
      <c r="I574" s="26">
        <v>3.8428540987923636</v>
      </c>
      <c r="J574" s="26">
        <v>3.665030903640119</v>
      </c>
      <c r="K574" s="26">
        <v>3.8390337170907607</v>
      </c>
      <c r="L574" s="26">
        <v>3.4687955091738725</v>
      </c>
      <c r="M574" s="26">
        <v>3.7738344938317043</v>
      </c>
      <c r="N574" s="26">
        <v>4.368480373775447</v>
      </c>
    </row>
    <row r="575" spans="1:14" ht="12.75">
      <c r="A575" s="41">
        <f>VLOOKUP(A573,'Load &amp; Coincident Factors'!B$2:D$151,2,0)</f>
        <v>0.4688052927148242</v>
      </c>
      <c r="B575" s="14">
        <v>3</v>
      </c>
      <c r="C575" s="26">
        <v>2.0888376198301652</v>
      </c>
      <c r="D575" s="26">
        <v>1.0740485736616303</v>
      </c>
      <c r="E575" s="26">
        <v>0.9822354512306253</v>
      </c>
      <c r="F575" s="26">
        <v>0.9708530597061934</v>
      </c>
      <c r="G575" s="26">
        <v>0.991967550060697</v>
      </c>
      <c r="H575" s="26">
        <v>1.0013388950702382</v>
      </c>
      <c r="I575" s="26">
        <v>1.2896905138696182</v>
      </c>
      <c r="J575" s="26">
        <v>1.3290027143758487</v>
      </c>
      <c r="K575" s="26">
        <v>0.998973531510845</v>
      </c>
      <c r="L575" s="26">
        <v>1.0295303564577067</v>
      </c>
      <c r="M575" s="26">
        <v>1.146450091567901</v>
      </c>
      <c r="N575" s="26">
        <v>3.0817800176620196</v>
      </c>
    </row>
    <row r="576" spans="1:14" ht="12.75">
      <c r="A576" s="41">
        <f>VLOOKUP(A573,'Load &amp; Coincident Factors'!B$2:D$151,3,0)</f>
        <v>0.4206997019279973</v>
      </c>
      <c r="B576" s="14">
        <v>4</v>
      </c>
      <c r="C576" s="26">
        <v>0.3970380208524814</v>
      </c>
      <c r="D576" s="26">
        <v>0.3822246574744075</v>
      </c>
      <c r="E576" s="26">
        <v>0.37152649883442285</v>
      </c>
      <c r="F576" s="26">
        <v>0.3848078338706543</v>
      </c>
      <c r="G576" s="26">
        <v>0.367666334298289</v>
      </c>
      <c r="H576" s="26">
        <v>0.3562383700616938</v>
      </c>
      <c r="I576" s="26">
        <v>0.42066855213621146</v>
      </c>
      <c r="J576" s="26">
        <v>0.32579653760088656</v>
      </c>
      <c r="K576" s="26">
        <v>0.4505192984048682</v>
      </c>
      <c r="L576" s="26">
        <v>0.3450068388457787</v>
      </c>
      <c r="M576" s="26">
        <v>0.4556193489415231</v>
      </c>
      <c r="N576" s="26">
        <v>0.4514645348743692</v>
      </c>
    </row>
    <row r="577" spans="1:14" ht="12.75">
      <c r="A577" s="51" t="s">
        <v>262</v>
      </c>
      <c r="B577" s="14">
        <v>1</v>
      </c>
      <c r="C577" s="26">
        <v>3.153141063678788</v>
      </c>
      <c r="D577" s="26">
        <v>2.9779902767776587</v>
      </c>
      <c r="E577" s="26">
        <v>4.30175596337667</v>
      </c>
      <c r="F577" s="26">
        <v>3.5808549911097707</v>
      </c>
      <c r="G577" s="26">
        <v>4.774480088108039</v>
      </c>
      <c r="H577" s="26">
        <v>3.531437487849278</v>
      </c>
      <c r="I577" s="26">
        <v>2.4051896207584824</v>
      </c>
      <c r="J577" s="26">
        <v>2.6746506986027936</v>
      </c>
      <c r="K577" s="26">
        <v>3.9903055179070157</v>
      </c>
      <c r="L577" s="26">
        <v>4.2536868880178025</v>
      </c>
      <c r="M577" s="26">
        <v>3.5691645010327555</v>
      </c>
      <c r="N577" s="26">
        <v>2.1940675612296823</v>
      </c>
    </row>
    <row r="578" spans="1:14" ht="12.75">
      <c r="A578" s="41" t="s">
        <v>103</v>
      </c>
      <c r="B578" s="14">
        <v>2</v>
      </c>
      <c r="C578" s="26">
        <v>1.4410228162222491</v>
      </c>
      <c r="D578" s="26">
        <v>1.6408649627955958</v>
      </c>
      <c r="E578" s="26">
        <v>2.641555304131923</v>
      </c>
      <c r="F578" s="26">
        <v>2.23289441212912</v>
      </c>
      <c r="G578" s="26">
        <v>3.261748832785086</v>
      </c>
      <c r="H578" s="26">
        <v>2.787717593002911</v>
      </c>
      <c r="I578" s="26">
        <v>1.8855861261013582</v>
      </c>
      <c r="J578" s="26">
        <v>1.975834097922009</v>
      </c>
      <c r="K578" s="26">
        <v>3.6398419571688625</v>
      </c>
      <c r="L578" s="26">
        <v>2.859447045069399</v>
      </c>
      <c r="M578" s="26">
        <v>2.310824246014208</v>
      </c>
      <c r="N578" s="26">
        <v>1.1805521081843204</v>
      </c>
    </row>
    <row r="579" spans="1:14" ht="12.75">
      <c r="A579" s="41">
        <f>VLOOKUP(A577,'Load &amp; Coincident Factors'!B$2:D$151,2,0)</f>
        <v>0.5411991579505151</v>
      </c>
      <c r="B579" s="14">
        <v>3</v>
      </c>
      <c r="C579" s="26">
        <v>0.48263530990016296</v>
      </c>
      <c r="D579" s="26">
        <v>0.5339252502534062</v>
      </c>
      <c r="E579" s="26">
        <v>0.6043200453685412</v>
      </c>
      <c r="F579" s="26">
        <v>0.5845737717978288</v>
      </c>
      <c r="G579" s="26">
        <v>0.6584688284609318</v>
      </c>
      <c r="H579" s="26">
        <v>0.6287425149700596</v>
      </c>
      <c r="I579" s="26">
        <v>0.6387225548902193</v>
      </c>
      <c r="J579" s="26">
        <v>0.6387225548902193</v>
      </c>
      <c r="K579" s="26">
        <v>0.6287425149700596</v>
      </c>
      <c r="L579" s="26">
        <v>0.4970777395815218</v>
      </c>
      <c r="M579" s="26">
        <v>0.627887289891632</v>
      </c>
      <c r="N579" s="26">
        <v>0.23726222130268682</v>
      </c>
    </row>
    <row r="580" spans="1:14" ht="12.75">
      <c r="A580" s="41">
        <f>VLOOKUP(A577,'Load &amp; Coincident Factors'!B$2:D$151,3,0)</f>
        <v>0.3574163588643993</v>
      </c>
      <c r="B580" s="14">
        <v>4</v>
      </c>
      <c r="C580" s="26">
        <v>0.20702893403834333</v>
      </c>
      <c r="D580" s="26">
        <v>0.2352723745922401</v>
      </c>
      <c r="E580" s="26">
        <v>0.10828379523450812</v>
      </c>
      <c r="F580" s="26">
        <v>0.24950099800399192</v>
      </c>
      <c r="G580" s="26">
        <v>0.24950099800399192</v>
      </c>
      <c r="H580" s="26">
        <v>0.24950099800399192</v>
      </c>
      <c r="I580" s="26">
        <v>0.279441117764471</v>
      </c>
      <c r="J580" s="26">
        <v>0.2195608782435129</v>
      </c>
      <c r="K580" s="26">
        <v>0.2994011976047903</v>
      </c>
      <c r="L580" s="26">
        <v>0.2195608782435129</v>
      </c>
      <c r="M580" s="26">
        <v>0.36904767077630113</v>
      </c>
      <c r="N580" s="26">
        <v>0.2468421905841786</v>
      </c>
    </row>
    <row r="581" spans="1:14" ht="12.75">
      <c r="A581" s="51" t="s">
        <v>263</v>
      </c>
      <c r="B581" s="14">
        <v>1</v>
      </c>
      <c r="C581" s="26">
        <v>1.8513351512993148</v>
      </c>
      <c r="D581" s="26">
        <v>2.776332964673883</v>
      </c>
      <c r="E581" s="26">
        <v>3.0919274525149802</v>
      </c>
      <c r="F581" s="26">
        <v>2.921763289643048</v>
      </c>
      <c r="G581" s="26">
        <v>3.740017542668146</v>
      </c>
      <c r="H581" s="26">
        <v>3.812995283638175</v>
      </c>
      <c r="I581" s="26">
        <v>4.138880440752202</v>
      </c>
      <c r="J581" s="26">
        <v>4.57968250462534</v>
      </c>
      <c r="K581" s="26">
        <v>3.3818447913519627</v>
      </c>
      <c r="L581" s="26">
        <v>3.5489819700534024</v>
      </c>
      <c r="M581" s="26">
        <v>2.451263052190042</v>
      </c>
      <c r="N581" s="26">
        <v>0.7138556400810963</v>
      </c>
    </row>
    <row r="582" spans="1:14" ht="12.75">
      <c r="A582" s="41" t="s">
        <v>103</v>
      </c>
      <c r="B582" s="14">
        <v>2</v>
      </c>
      <c r="C582" s="26">
        <v>1.8577719206188352</v>
      </c>
      <c r="D582" s="26">
        <v>2.183076051658499</v>
      </c>
      <c r="E582" s="26">
        <v>3.1598954805926907</v>
      </c>
      <c r="F582" s="26">
        <v>2.9386733202912882</v>
      </c>
      <c r="G582" s="26">
        <v>3.6749018129073834</v>
      </c>
      <c r="H582" s="26">
        <v>3.8636520389989393</v>
      </c>
      <c r="I582" s="26">
        <v>4.201124342875825</v>
      </c>
      <c r="J582" s="26">
        <v>4.004785130186863</v>
      </c>
      <c r="K582" s="26">
        <v>4.027422958863777</v>
      </c>
      <c r="L582" s="26">
        <v>3.240692141112838</v>
      </c>
      <c r="M582" s="26">
        <v>2.7106124835976835</v>
      </c>
      <c r="N582" s="26">
        <v>1.2514293054635584</v>
      </c>
    </row>
    <row r="583" spans="1:14" ht="12.75">
      <c r="A583" s="41">
        <f>VLOOKUP(A581,'Load &amp; Coincident Factors'!B$2:D$151,2,0)</f>
        <v>0.5411991579505151</v>
      </c>
      <c r="B583" s="14">
        <v>3</v>
      </c>
      <c r="C583" s="26">
        <v>2.9322339861468496</v>
      </c>
      <c r="D583" s="26">
        <v>1.107019013244842</v>
      </c>
      <c r="E583" s="26">
        <v>0.9125551122643998</v>
      </c>
      <c r="F583" s="26">
        <v>0.9523698278657785</v>
      </c>
      <c r="G583" s="26">
        <v>0.9811131765808336</v>
      </c>
      <c r="H583" s="26">
        <v>1.1164640103811792</v>
      </c>
      <c r="I583" s="26">
        <v>1.6124082573210323</v>
      </c>
      <c r="J583" s="26">
        <v>1.700709868597876</v>
      </c>
      <c r="K583" s="26">
        <v>1.1018512941291325</v>
      </c>
      <c r="L583" s="26">
        <v>1.0711420409726446</v>
      </c>
      <c r="M583" s="26">
        <v>1.1835470796103293</v>
      </c>
      <c r="N583" s="26">
        <v>4.8628627544602425</v>
      </c>
    </row>
    <row r="584" spans="1:14" ht="12.75">
      <c r="A584" s="41">
        <f>VLOOKUP(A581,'Load &amp; Coincident Factors'!B$2:D$151,3,0)</f>
        <v>0.20603933846341707</v>
      </c>
      <c r="B584" s="14">
        <v>4</v>
      </c>
      <c r="C584" s="26">
        <v>0.26006466045907195</v>
      </c>
      <c r="D584" s="26">
        <v>0.32520124610731976</v>
      </c>
      <c r="E584" s="26">
        <v>0.33742962512656893</v>
      </c>
      <c r="F584" s="26">
        <v>0.4112592874945358</v>
      </c>
      <c r="G584" s="26">
        <v>0.3770712955867802</v>
      </c>
      <c r="H584" s="26">
        <v>0.36417380614885825</v>
      </c>
      <c r="I584" s="26">
        <v>0.4333064688676215</v>
      </c>
      <c r="J584" s="26">
        <v>0.3331441636075203</v>
      </c>
      <c r="K584" s="26">
        <v>0.46315721513627817</v>
      </c>
      <c r="L584" s="26">
        <v>0.3714582924696601</v>
      </c>
      <c r="M584" s="26">
        <v>0.4221083407956633</v>
      </c>
      <c r="N584" s="26">
        <v>0.43147704761778877</v>
      </c>
    </row>
    <row r="585" spans="1:14" ht="12.75">
      <c r="A585" s="51" t="s">
        <v>264</v>
      </c>
      <c r="B585" s="14">
        <v>1</v>
      </c>
      <c r="C585" s="26">
        <v>2.730395005819713</v>
      </c>
      <c r="D585" s="26">
        <v>3.3017844122487467</v>
      </c>
      <c r="E585" s="26">
        <v>3.3327847836899394</v>
      </c>
      <c r="F585" s="26">
        <v>3.2412053220814414</v>
      </c>
      <c r="G585" s="26">
        <v>3.7311630267581335</v>
      </c>
      <c r="H585" s="26">
        <v>3.6801126173084735</v>
      </c>
      <c r="I585" s="26">
        <v>3.829310536981221</v>
      </c>
      <c r="J585" s="26">
        <v>4.22287987501175</v>
      </c>
      <c r="K585" s="26">
        <v>3.291472319624029</v>
      </c>
      <c r="L585" s="26">
        <v>3.7126343993327193</v>
      </c>
      <c r="M585" s="26">
        <v>2.860563129771793</v>
      </c>
      <c r="N585" s="26">
        <v>2.021538383538214</v>
      </c>
    </row>
    <row r="586" spans="1:14" ht="12.75">
      <c r="A586" s="41" t="s">
        <v>103</v>
      </c>
      <c r="B586" s="14">
        <v>2</v>
      </c>
      <c r="C586" s="26">
        <v>2.734482574388463</v>
      </c>
      <c r="D586" s="26">
        <v>2.764588721809999</v>
      </c>
      <c r="E586" s="26">
        <v>3.4188620180353455</v>
      </c>
      <c r="F586" s="26">
        <v>3.1417383366698743</v>
      </c>
      <c r="G586" s="26">
        <v>3.5470090905958642</v>
      </c>
      <c r="H586" s="26">
        <v>3.648848432300707</v>
      </c>
      <c r="I586" s="26">
        <v>3.8343938154736605</v>
      </c>
      <c r="J586" s="26">
        <v>3.657007862199249</v>
      </c>
      <c r="K586" s="26">
        <v>3.8106954243721773</v>
      </c>
      <c r="L586" s="26">
        <v>3.2711202126305263</v>
      </c>
      <c r="M586" s="26">
        <v>3.1312267511037515</v>
      </c>
      <c r="N586" s="26">
        <v>2.5643629129482504</v>
      </c>
    </row>
    <row r="587" spans="1:14" ht="12.75">
      <c r="A587" s="41">
        <f>VLOOKUP(A585,'Load &amp; Coincident Factors'!B$2:D$151,2,0)</f>
        <v>0.5411991579505151</v>
      </c>
      <c r="B587" s="14">
        <v>3</v>
      </c>
      <c r="C587" s="26">
        <v>1.9725119826512651</v>
      </c>
      <c r="D587" s="26">
        <v>0.9953469682900816</v>
      </c>
      <c r="E587" s="26">
        <v>0.9304661057016458</v>
      </c>
      <c r="F587" s="26">
        <v>0.9398852489412538</v>
      </c>
      <c r="G587" s="26">
        <v>0.968105089121447</v>
      </c>
      <c r="H587" s="26">
        <v>0.9986203017493762</v>
      </c>
      <c r="I587" s="26">
        <v>1.2820697762095419</v>
      </c>
      <c r="J587" s="26">
        <v>1.320225128494129</v>
      </c>
      <c r="K587" s="26">
        <v>0.9965441502453938</v>
      </c>
      <c r="L587" s="26">
        <v>1.0088727126287618</v>
      </c>
      <c r="M587" s="26">
        <v>1.0778855835583712</v>
      </c>
      <c r="N587" s="26">
        <v>2.933806136209558</v>
      </c>
    </row>
    <row r="588" spans="1:14" ht="12.75">
      <c r="A588" s="41">
        <f>VLOOKUP(A585,'Load &amp; Coincident Factors'!B$2:D$151,3,0)</f>
        <v>0.3499241090815563</v>
      </c>
      <c r="B588" s="14">
        <v>4</v>
      </c>
      <c r="C588" s="26">
        <v>0.31665886725788583</v>
      </c>
      <c r="D588" s="26">
        <v>0.3477367896637683</v>
      </c>
      <c r="E588" s="26">
        <v>0.34844204899710085</v>
      </c>
      <c r="F588" s="26">
        <v>0.3841832026166073</v>
      </c>
      <c r="G588" s="26">
        <v>0.367444243185739</v>
      </c>
      <c r="H588" s="26">
        <v>0.3560509806854797</v>
      </c>
      <c r="I588" s="26">
        <v>0.4203701172037223</v>
      </c>
      <c r="J588" s="26">
        <v>0.3256230289192068</v>
      </c>
      <c r="K588" s="26">
        <v>0.45022086347237905</v>
      </c>
      <c r="L588" s="26">
        <v>0.3443822075917317</v>
      </c>
      <c r="M588" s="26">
        <v>0.4205762533495089</v>
      </c>
      <c r="N588" s="26">
        <v>0.43999171342838006</v>
      </c>
    </row>
    <row r="589" spans="1:14" ht="12.75">
      <c r="A589" s="61" t="s">
        <v>353</v>
      </c>
      <c r="B589" s="14">
        <v>1</v>
      </c>
      <c r="C589" s="26">
        <v>4.525821955414449</v>
      </c>
      <c r="D589" s="26">
        <v>4.327449889186867</v>
      </c>
      <c r="E589" s="26">
        <v>4.731541135206014</v>
      </c>
      <c r="F589" s="26">
        <v>4.6766826872615965</v>
      </c>
      <c r="G589" s="26">
        <v>4.525821955414449</v>
      </c>
      <c r="H589" s="26">
        <v>4.6766826872615965</v>
      </c>
      <c r="I589" s="26">
        <v>4.525821955414449</v>
      </c>
      <c r="J589" s="26">
        <v>4.731541135206014</v>
      </c>
      <c r="K589" s="26">
        <v>4.464106201476978</v>
      </c>
      <c r="L589" s="26">
        <v>4.731541135206014</v>
      </c>
      <c r="M589" s="26">
        <v>4.464106201476978</v>
      </c>
      <c r="N589" s="26">
        <v>4.525821955414449</v>
      </c>
    </row>
    <row r="590" spans="1:14" ht="12.75">
      <c r="A590" s="41" t="s">
        <v>103</v>
      </c>
      <c r="B590" s="14">
        <v>2</v>
      </c>
      <c r="C590" s="26">
        <v>2.8114954571514</v>
      </c>
      <c r="D590" s="26">
        <v>2.8524293755793138</v>
      </c>
      <c r="E590" s="26">
        <v>2.8212916085700463</v>
      </c>
      <c r="F590" s="26">
        <v>2.8343531437949068</v>
      </c>
      <c r="G590" s="26">
        <v>2.8114954571514</v>
      </c>
      <c r="H590" s="26">
        <v>2.8343531437949068</v>
      </c>
      <c r="I590" s="26">
        <v>2.8114954571514</v>
      </c>
      <c r="J590" s="26">
        <v>2.8212916085700463</v>
      </c>
      <c r="K590" s="26">
        <v>2.8242304539956393</v>
      </c>
      <c r="L590" s="26">
        <v>2.8212916085700463</v>
      </c>
      <c r="M590" s="26">
        <v>2.8242304539956393</v>
      </c>
      <c r="N590" s="26">
        <v>2.8114954571514</v>
      </c>
    </row>
    <row r="591" spans="1:14" ht="12.75">
      <c r="A591" s="41">
        <f>VLOOKUP(A589,'Load &amp; Coincident Factors'!B$2:D$151,2,0)</f>
        <v>0.45744292237442924</v>
      </c>
      <c r="B591" s="14">
        <v>3</v>
      </c>
      <c r="C591" s="26">
        <v>0.6759344478865734</v>
      </c>
      <c r="D591" s="26">
        <v>0.6507443442386266</v>
      </c>
      <c r="E591" s="26">
        <v>0.6759344478865734</v>
      </c>
      <c r="F591" s="26">
        <v>0.6680975267516566</v>
      </c>
      <c r="G591" s="26">
        <v>0.6759344478865734</v>
      </c>
      <c r="H591" s="26">
        <v>0.6680975267516566</v>
      </c>
      <c r="I591" s="26">
        <v>0.6759344478865734</v>
      </c>
      <c r="J591" s="26">
        <v>0.6759344478865734</v>
      </c>
      <c r="K591" s="26">
        <v>0.6680975267516567</v>
      </c>
      <c r="L591" s="26">
        <v>0.6759344478865734</v>
      </c>
      <c r="M591" s="26">
        <v>0.6680975267516567</v>
      </c>
      <c r="N591" s="26">
        <v>0.6759344478865734</v>
      </c>
    </row>
    <row r="592" spans="1:14" ht="12.75">
      <c r="A592" s="41">
        <f>VLOOKUP(A589,'Load &amp; Coincident Factors'!B$2:D$151,3,0)</f>
        <v>0.4375540996624976</v>
      </c>
      <c r="B592" s="14">
        <v>4</v>
      </c>
      <c r="C592" s="26">
        <v>0.2742922397220877</v>
      </c>
      <c r="D592" s="26">
        <v>0.3036806939780257</v>
      </c>
      <c r="E592" s="26">
        <v>0.2351076340475038</v>
      </c>
      <c r="F592" s="26">
        <v>0.2429445551824206</v>
      </c>
      <c r="G592" s="26">
        <v>0.2742922397220877</v>
      </c>
      <c r="H592" s="26">
        <v>0.2429445551824206</v>
      </c>
      <c r="I592" s="26">
        <v>0.2742922397220877</v>
      </c>
      <c r="J592" s="26">
        <v>0.2351076340475038</v>
      </c>
      <c r="K592" s="26">
        <v>0.2834353143794907</v>
      </c>
      <c r="L592" s="26">
        <v>0.2351076340475038</v>
      </c>
      <c r="M592" s="26">
        <v>0.2834353143794907</v>
      </c>
      <c r="N592" s="26">
        <v>0.2742922397220877</v>
      </c>
    </row>
    <row r="593" spans="1:14" ht="12.75">
      <c r="A593" s="61" t="s">
        <v>354</v>
      </c>
      <c r="B593" s="14">
        <v>1</v>
      </c>
      <c r="C593" s="26">
        <v>4.2831172530739074</v>
      </c>
      <c r="D593" s="26">
        <v>4.095383217630733</v>
      </c>
      <c r="E593" s="26">
        <v>4.477804400940903</v>
      </c>
      <c r="F593" s="26">
        <v>4.42588782817637</v>
      </c>
      <c r="G593" s="26">
        <v>4.2831172530739074</v>
      </c>
      <c r="H593" s="26">
        <v>4.42588782817637</v>
      </c>
      <c r="I593" s="26">
        <v>4.2831172530739074</v>
      </c>
      <c r="J593" s="26">
        <v>4.477804400940903</v>
      </c>
      <c r="K593" s="26">
        <v>4.224711108713808</v>
      </c>
      <c r="L593" s="26">
        <v>4.477804400940903</v>
      </c>
      <c r="M593" s="26">
        <v>4.224711108713808</v>
      </c>
      <c r="N593" s="26">
        <v>4.2831172530739074</v>
      </c>
    </row>
    <row r="594" spans="1:14" ht="12.75">
      <c r="A594" s="41" t="s">
        <v>103</v>
      </c>
      <c r="B594" s="14">
        <v>2</v>
      </c>
      <c r="C594" s="26">
        <v>2.7034965306076004</v>
      </c>
      <c r="D594" s="26">
        <v>2.735970726132493</v>
      </c>
      <c r="E594" s="26">
        <v>2.7189830082788387</v>
      </c>
      <c r="F594" s="26">
        <v>2.7296023072534012</v>
      </c>
      <c r="G594" s="26">
        <v>2.7034965306076004</v>
      </c>
      <c r="H594" s="26">
        <v>2.7296023072534012</v>
      </c>
      <c r="I594" s="26">
        <v>2.7034965306076004</v>
      </c>
      <c r="J594" s="26">
        <v>2.7189830082788387</v>
      </c>
      <c r="K594" s="26">
        <v>2.7135996136597886</v>
      </c>
      <c r="L594" s="26">
        <v>2.7189830082788387</v>
      </c>
      <c r="M594" s="26">
        <v>2.7135996136597886</v>
      </c>
      <c r="N594" s="26">
        <v>2.7034965306076004</v>
      </c>
    </row>
    <row r="595" spans="1:14" ht="12.75">
      <c r="A595" s="41">
        <f>VLOOKUP(A593,'Load &amp; Coincident Factors'!B$2:D$151,2,0)</f>
        <v>0.506392694063927</v>
      </c>
      <c r="B595" s="14">
        <v>3</v>
      </c>
      <c r="C595" s="26">
        <v>1.0486557737381363</v>
      </c>
      <c r="D595" s="26">
        <v>1.0067000612716694</v>
      </c>
      <c r="E595" s="26">
        <v>1.0685669593154425</v>
      </c>
      <c r="F595" s="26">
        <v>1.056177777178452</v>
      </c>
      <c r="G595" s="26">
        <v>1.0486557737381363</v>
      </c>
      <c r="H595" s="26">
        <v>1.056177777178452</v>
      </c>
      <c r="I595" s="26">
        <v>1.0486557737381363</v>
      </c>
      <c r="J595" s="26">
        <v>1.0685669593154425</v>
      </c>
      <c r="K595" s="26">
        <v>1.0356028854152355</v>
      </c>
      <c r="L595" s="26">
        <v>1.0685669593154425</v>
      </c>
      <c r="M595" s="26">
        <v>1.0356028854152355</v>
      </c>
      <c r="N595" s="26">
        <v>1.0486557737381363</v>
      </c>
    </row>
    <row r="596" spans="1:14" ht="12.75">
      <c r="A596" s="41">
        <f>VLOOKUP(A593,'Load &amp; Coincident Factors'!B$2:D$151,3,0)</f>
        <v>0.4843756204089737</v>
      </c>
      <c r="B596" s="14">
        <v>4</v>
      </c>
      <c r="C596" s="26">
        <v>0.2477836427398127</v>
      </c>
      <c r="D596" s="26">
        <v>0.2743318901762212</v>
      </c>
      <c r="E596" s="26">
        <v>0.21238597949126808</v>
      </c>
      <c r="F596" s="26">
        <v>0.21946551214097704</v>
      </c>
      <c r="G596" s="26">
        <v>0.2477836427398127</v>
      </c>
      <c r="H596" s="26">
        <v>0.21946551214097704</v>
      </c>
      <c r="I596" s="26">
        <v>0.2477836427398127</v>
      </c>
      <c r="J596" s="26">
        <v>0.21238597949126808</v>
      </c>
      <c r="K596" s="26">
        <v>0.25604309749780657</v>
      </c>
      <c r="L596" s="26">
        <v>0.21238597949126808</v>
      </c>
      <c r="M596" s="26">
        <v>0.25604309749780657</v>
      </c>
      <c r="N596" s="26">
        <v>0.2477836427398127</v>
      </c>
    </row>
    <row r="597" spans="1:14" ht="12.75">
      <c r="A597" s="61" t="s">
        <v>355</v>
      </c>
      <c r="B597" s="14">
        <v>1</v>
      </c>
      <c r="C597" s="26">
        <v>3.0087808763250976</v>
      </c>
      <c r="D597" s="26">
        <v>2.8769024937589</v>
      </c>
      <c r="E597" s="26">
        <v>3.1455436434307837</v>
      </c>
      <c r="F597" s="26">
        <v>3.1090735722026004</v>
      </c>
      <c r="G597" s="26">
        <v>3.0087808763250976</v>
      </c>
      <c r="H597" s="26">
        <v>3.1090735722026004</v>
      </c>
      <c r="I597" s="26">
        <v>3.0087808763250976</v>
      </c>
      <c r="J597" s="26">
        <v>3.1455436434307837</v>
      </c>
      <c r="K597" s="26">
        <v>2.9677520461933913</v>
      </c>
      <c r="L597" s="26">
        <v>3.1455436434307837</v>
      </c>
      <c r="M597" s="26">
        <v>2.9677520461933913</v>
      </c>
      <c r="N597" s="26">
        <v>3.0087808763250976</v>
      </c>
    </row>
    <row r="598" spans="1:14" ht="12.75">
      <c r="A598" s="41" t="s">
        <v>103</v>
      </c>
      <c r="B598" s="14">
        <v>2</v>
      </c>
      <c r="C598" s="26">
        <v>3.2706670261019437</v>
      </c>
      <c r="D598" s="26">
        <v>3.287658448914846</v>
      </c>
      <c r="E598" s="26">
        <v>3.3041302563512067</v>
      </c>
      <c r="F598" s="26">
        <v>3.310531917790197</v>
      </c>
      <c r="G598" s="26">
        <v>3.2706670261019437</v>
      </c>
      <c r="H598" s="26">
        <v>3.310531917790197</v>
      </c>
      <c r="I598" s="26">
        <v>3.2706670261019437</v>
      </c>
      <c r="J598" s="26">
        <v>3.3041302563512067</v>
      </c>
      <c r="K598" s="26">
        <v>3.2759532465326244</v>
      </c>
      <c r="L598" s="26">
        <v>3.3041302563512067</v>
      </c>
      <c r="M598" s="26">
        <v>3.2759532465326244</v>
      </c>
      <c r="N598" s="26">
        <v>3.2706670261019437</v>
      </c>
    </row>
    <row r="599" spans="1:14" ht="12.75">
      <c r="A599" s="41">
        <f>VLOOKUP(A597,'Load &amp; Coincident Factors'!B$2:D$151,2,0)</f>
        <v>0.7699885844748859</v>
      </c>
      <c r="B599" s="14">
        <v>3</v>
      </c>
      <c r="C599" s="26">
        <v>1.6382433591596035</v>
      </c>
      <c r="D599" s="26">
        <v>1.5721482832635425</v>
      </c>
      <c r="E599" s="26">
        <v>1.673161512463183</v>
      </c>
      <c r="F599" s="26">
        <v>1.6537625384056385</v>
      </c>
      <c r="G599" s="26">
        <v>1.6382433591596035</v>
      </c>
      <c r="H599" s="26">
        <v>1.6537625384056385</v>
      </c>
      <c r="I599" s="26">
        <v>1.6382433591596035</v>
      </c>
      <c r="J599" s="26">
        <v>1.673161512463183</v>
      </c>
      <c r="K599" s="26">
        <v>1.6176804466586063</v>
      </c>
      <c r="L599" s="26">
        <v>1.673161512463183</v>
      </c>
      <c r="M599" s="26">
        <v>1.6176804466586063</v>
      </c>
      <c r="N599" s="26">
        <v>1.6382433591596035</v>
      </c>
    </row>
    <row r="600" spans="1:14" ht="12.75">
      <c r="A600" s="41">
        <f>VLOOKUP(A597,'Load &amp; Coincident Factors'!B$2:D$151,3,0)</f>
        <v>0.6998050420559304</v>
      </c>
      <c r="B600" s="14">
        <v>4</v>
      </c>
      <c r="C600" s="26">
        <v>0.3768250710677951</v>
      </c>
      <c r="D600" s="26">
        <v>0.41719918582505877</v>
      </c>
      <c r="E600" s="26">
        <v>0.3259027641667417</v>
      </c>
      <c r="F600" s="26">
        <v>0.3367661896389664</v>
      </c>
      <c r="G600" s="26">
        <v>0.3768250710677951</v>
      </c>
      <c r="H600" s="26">
        <v>0.3367661896389664</v>
      </c>
      <c r="I600" s="26">
        <v>0.3768250710677951</v>
      </c>
      <c r="J600" s="26">
        <v>0.3259027641667417</v>
      </c>
      <c r="K600" s="26">
        <v>0.3893859067700549</v>
      </c>
      <c r="L600" s="26">
        <v>0.3259027641667417</v>
      </c>
      <c r="M600" s="26">
        <v>0.3893859067700549</v>
      </c>
      <c r="N600" s="26">
        <v>0.3768250710677951</v>
      </c>
    </row>
    <row r="601" spans="1:14" ht="12.75">
      <c r="A601" s="41" t="s">
        <v>372</v>
      </c>
      <c r="B601" s="49">
        <v>1</v>
      </c>
      <c r="C601" s="26">
        <v>0</v>
      </c>
      <c r="D601" s="26">
        <v>0</v>
      </c>
      <c r="E601" s="26">
        <v>0</v>
      </c>
      <c r="F601" s="26">
        <v>0</v>
      </c>
      <c r="G601" s="26">
        <v>0</v>
      </c>
      <c r="H601" s="26">
        <v>0</v>
      </c>
      <c r="I601" s="26">
        <v>0</v>
      </c>
      <c r="J601" s="26">
        <v>0</v>
      </c>
      <c r="K601" s="26">
        <v>0</v>
      </c>
      <c r="L601" s="26">
        <v>0</v>
      </c>
      <c r="M601" s="26">
        <v>0</v>
      </c>
      <c r="N601" s="26">
        <v>25.54399243140965</v>
      </c>
    </row>
    <row r="602" spans="1:14" ht="12.75">
      <c r="A602" s="41" t="s">
        <v>103</v>
      </c>
      <c r="B602" s="49">
        <v>2</v>
      </c>
      <c r="C602" s="26">
        <v>0</v>
      </c>
      <c r="D602" s="26">
        <v>0</v>
      </c>
      <c r="E602" s="26">
        <v>0</v>
      </c>
      <c r="F602" s="26">
        <v>0</v>
      </c>
      <c r="G602" s="26">
        <v>0</v>
      </c>
      <c r="H602" s="26">
        <v>0</v>
      </c>
      <c r="I602" s="26">
        <v>0</v>
      </c>
      <c r="J602" s="26">
        <v>0</v>
      </c>
      <c r="K602" s="26">
        <v>0</v>
      </c>
      <c r="L602" s="26">
        <v>0</v>
      </c>
      <c r="M602" s="26">
        <v>0</v>
      </c>
      <c r="N602" s="26">
        <v>47.11447492904446</v>
      </c>
    </row>
    <row r="603" spans="1:14" ht="12.75">
      <c r="A603" s="41">
        <v>0.4</v>
      </c>
      <c r="B603" s="49">
        <v>3</v>
      </c>
      <c r="C603" s="26">
        <v>0</v>
      </c>
      <c r="D603" s="26">
        <v>0</v>
      </c>
      <c r="E603" s="26">
        <v>0</v>
      </c>
      <c r="F603" s="26">
        <v>0</v>
      </c>
      <c r="G603" s="26">
        <v>0</v>
      </c>
      <c r="H603" s="26">
        <v>0</v>
      </c>
      <c r="I603" s="26">
        <v>0</v>
      </c>
      <c r="J603" s="26">
        <v>0</v>
      </c>
      <c r="K603" s="26">
        <v>0</v>
      </c>
      <c r="L603" s="26">
        <v>0</v>
      </c>
      <c r="M603" s="26">
        <v>0</v>
      </c>
      <c r="N603" s="26">
        <v>18.448438978240297</v>
      </c>
    </row>
    <row r="604" spans="1:14" ht="12.75">
      <c r="A604" s="41">
        <v>0.278</v>
      </c>
      <c r="B604" s="49">
        <v>4</v>
      </c>
      <c r="C604" s="26">
        <v>0</v>
      </c>
      <c r="D604" s="26">
        <v>0</v>
      </c>
      <c r="E604" s="26">
        <v>0</v>
      </c>
      <c r="F604" s="26">
        <v>0</v>
      </c>
      <c r="G604" s="26">
        <v>0</v>
      </c>
      <c r="H604" s="26">
        <v>0</v>
      </c>
      <c r="I604" s="26">
        <v>0</v>
      </c>
      <c r="J604" s="26">
        <v>0</v>
      </c>
      <c r="K604" s="26">
        <v>0</v>
      </c>
      <c r="L604" s="26">
        <v>0</v>
      </c>
      <c r="M604" s="26">
        <v>0</v>
      </c>
      <c r="N604" s="26">
        <v>8.89309366130558</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9"/>
  <dimension ref="A1:D151"/>
  <sheetViews>
    <sheetView workbookViewId="0" topLeftCell="A121">
      <selection activeCell="A1" sqref="A1"/>
    </sheetView>
  </sheetViews>
  <sheetFormatPr defaultColWidth="9.140625" defaultRowHeight="12.75"/>
  <cols>
    <col min="1" max="1" width="91.28125" style="0" customWidth="1"/>
    <col min="2" max="2" width="17.421875" style="0" customWidth="1"/>
    <col min="3" max="3" width="7.8515625" style="0" customWidth="1"/>
    <col min="4" max="4" width="11.421875" style="0" customWidth="1"/>
  </cols>
  <sheetData>
    <row r="1" spans="1:4" ht="26.25" thickBot="1">
      <c r="A1" s="42" t="s">
        <v>106</v>
      </c>
      <c r="B1" s="43" t="s">
        <v>107</v>
      </c>
      <c r="C1" s="44" t="s">
        <v>108</v>
      </c>
      <c r="D1" s="45" t="s">
        <v>76</v>
      </c>
    </row>
    <row r="2" spans="1:4" ht="12.75">
      <c r="A2" s="57" t="s">
        <v>365</v>
      </c>
      <c r="B2" s="62" t="s">
        <v>183</v>
      </c>
      <c r="C2" s="48">
        <v>0.540471516391782</v>
      </c>
      <c r="D2" s="48">
        <v>0.33</v>
      </c>
    </row>
    <row r="3" spans="1:4" ht="12.75">
      <c r="A3" s="56" t="s">
        <v>366</v>
      </c>
      <c r="B3" s="49" t="s">
        <v>360</v>
      </c>
      <c r="C3" s="48">
        <v>0.6641665578661106</v>
      </c>
      <c r="D3" s="48">
        <v>0.37024803819479757</v>
      </c>
    </row>
    <row r="4" spans="1:4" ht="12.75">
      <c r="A4" s="60" t="s">
        <v>367</v>
      </c>
      <c r="B4" s="14" t="s">
        <v>28</v>
      </c>
      <c r="C4" s="48">
        <v>0.3</v>
      </c>
      <c r="D4" s="48">
        <v>0</v>
      </c>
    </row>
    <row r="5" spans="1:4" ht="12.75">
      <c r="A5" s="56" t="s">
        <v>347</v>
      </c>
      <c r="B5" s="14" t="s">
        <v>181</v>
      </c>
      <c r="C5" s="48">
        <v>0.158</v>
      </c>
      <c r="D5" s="48">
        <v>0.15</v>
      </c>
    </row>
    <row r="6" spans="1:4" ht="12.75">
      <c r="A6" s="56" t="s">
        <v>348</v>
      </c>
      <c r="B6" s="14" t="s">
        <v>180</v>
      </c>
      <c r="C6" s="48">
        <v>0.17</v>
      </c>
      <c r="D6" s="48">
        <v>0</v>
      </c>
    </row>
    <row r="7" spans="1:4" ht="12.75">
      <c r="A7" s="56" t="s">
        <v>346</v>
      </c>
      <c r="B7" s="50" t="s">
        <v>182</v>
      </c>
      <c r="C7" s="48">
        <v>0.4769260106788709</v>
      </c>
      <c r="D7" s="48">
        <v>0.44</v>
      </c>
    </row>
    <row r="8" spans="1:4" ht="12.75">
      <c r="A8" s="56" t="s">
        <v>266</v>
      </c>
      <c r="B8" s="49" t="s">
        <v>241</v>
      </c>
      <c r="C8" s="48">
        <v>0.8289257297637183</v>
      </c>
      <c r="D8" s="48">
        <v>0.7227129428729441</v>
      </c>
    </row>
    <row r="9" spans="1:4" ht="12.75">
      <c r="A9" s="56" t="s">
        <v>267</v>
      </c>
      <c r="B9" s="49" t="s">
        <v>240</v>
      </c>
      <c r="C9" s="48">
        <v>0.8289257297637183</v>
      </c>
      <c r="D9" s="48">
        <v>0.34109337166404935</v>
      </c>
    </row>
    <row r="10" spans="1:4" ht="12.75">
      <c r="A10" s="56" t="s">
        <v>268</v>
      </c>
      <c r="B10" s="49" t="s">
        <v>242</v>
      </c>
      <c r="C10" s="48">
        <v>0.8289257297637183</v>
      </c>
      <c r="D10" s="48">
        <v>0.6935475027792842</v>
      </c>
    </row>
    <row r="11" spans="1:4" ht="12.75">
      <c r="A11" s="56" t="s">
        <v>265</v>
      </c>
      <c r="B11" s="49" t="s">
        <v>260</v>
      </c>
      <c r="C11" s="48">
        <v>0.8289257297637183</v>
      </c>
      <c r="D11" s="48">
        <v>0.7115402321112622</v>
      </c>
    </row>
    <row r="12" spans="1:4" ht="12.75">
      <c r="A12" s="56" t="s">
        <v>270</v>
      </c>
      <c r="B12" s="49" t="s">
        <v>250</v>
      </c>
      <c r="C12" s="48">
        <v>0.5411991579505151</v>
      </c>
      <c r="D12" s="48">
        <v>0.12178908132767115</v>
      </c>
    </row>
    <row r="13" spans="1:4" ht="12.75">
      <c r="A13" s="56" t="s">
        <v>271</v>
      </c>
      <c r="B13" s="49" t="s">
        <v>249</v>
      </c>
      <c r="C13" s="48">
        <v>0.5411991579505151</v>
      </c>
      <c r="D13" s="48">
        <v>-0.4032244797573308</v>
      </c>
    </row>
    <row r="14" spans="1:4" ht="12.75">
      <c r="A14" s="56" t="s">
        <v>272</v>
      </c>
      <c r="B14" s="49" t="s">
        <v>251</v>
      </c>
      <c r="C14" s="48">
        <v>0.5411991579505151</v>
      </c>
      <c r="D14" s="48">
        <v>0.41551315533249394</v>
      </c>
    </row>
    <row r="15" spans="1:4" ht="12.75">
      <c r="A15" s="56" t="s">
        <v>269</v>
      </c>
      <c r="B15" s="49" t="s">
        <v>263</v>
      </c>
      <c r="C15" s="48">
        <v>0.5411991579505151</v>
      </c>
      <c r="D15" s="48">
        <v>0.20603933846341707</v>
      </c>
    </row>
    <row r="16" spans="1:4" ht="12.75">
      <c r="A16" s="56" t="s">
        <v>276</v>
      </c>
      <c r="B16" s="49" t="s">
        <v>253</v>
      </c>
      <c r="C16" s="48">
        <v>0.5411991579505151</v>
      </c>
      <c r="D16" s="48">
        <v>0.3509400000546796</v>
      </c>
    </row>
    <row r="17" spans="1:4" ht="12.75">
      <c r="A17" s="56" t="s">
        <v>274</v>
      </c>
      <c r="B17" s="49" t="s">
        <v>252</v>
      </c>
      <c r="C17" s="48">
        <v>0.5411991579505151</v>
      </c>
      <c r="D17" s="48">
        <v>-0.05611068223708831</v>
      </c>
    </row>
    <row r="18" spans="1:4" ht="12.75">
      <c r="A18" s="56" t="s">
        <v>275</v>
      </c>
      <c r="B18" s="49" t="s">
        <v>254</v>
      </c>
      <c r="C18" s="48">
        <v>0.5411991579505151</v>
      </c>
      <c r="D18" s="48">
        <v>0.46432649074420024</v>
      </c>
    </row>
    <row r="19" spans="1:4" ht="12.75">
      <c r="A19" s="56" t="s">
        <v>273</v>
      </c>
      <c r="B19" s="49" t="s">
        <v>264</v>
      </c>
      <c r="C19" s="48">
        <v>0.5411991579505151</v>
      </c>
      <c r="D19" s="48">
        <v>0.3499241090815563</v>
      </c>
    </row>
    <row r="20" spans="1:4" ht="12.75">
      <c r="A20" s="56" t="s">
        <v>280</v>
      </c>
      <c r="B20" s="49" t="s">
        <v>226</v>
      </c>
      <c r="C20" s="48">
        <v>0.5032583981810612</v>
      </c>
      <c r="D20" s="48">
        <v>0.5032583981810612</v>
      </c>
    </row>
    <row r="21" spans="1:4" ht="12.75">
      <c r="A21" s="56" t="s">
        <v>278</v>
      </c>
      <c r="B21" s="49" t="s">
        <v>225</v>
      </c>
      <c r="C21" s="48">
        <v>0.5032583981810612</v>
      </c>
      <c r="D21" s="48">
        <v>0.1586578956381885</v>
      </c>
    </row>
    <row r="22" spans="1:4" ht="12.75">
      <c r="A22" s="56" t="s">
        <v>279</v>
      </c>
      <c r="B22" s="49" t="s">
        <v>227</v>
      </c>
      <c r="C22" s="48">
        <v>0.5032583981810612</v>
      </c>
      <c r="D22" s="48">
        <v>0.5032583981810612</v>
      </c>
    </row>
    <row r="23" spans="1:4" ht="12.75">
      <c r="A23" s="56" t="s">
        <v>277</v>
      </c>
      <c r="B23" s="49" t="s">
        <v>255</v>
      </c>
      <c r="C23" s="48">
        <v>0.5032583981810612</v>
      </c>
      <c r="D23" s="48">
        <v>0.3464584533115421</v>
      </c>
    </row>
    <row r="24" spans="1:4" ht="12.75">
      <c r="A24" s="56" t="s">
        <v>284</v>
      </c>
      <c r="B24" s="49" t="s">
        <v>235</v>
      </c>
      <c r="C24" s="48">
        <v>0.5335163519430762</v>
      </c>
      <c r="D24" s="48">
        <v>0.48317884867197863</v>
      </c>
    </row>
    <row r="25" spans="1:4" ht="12.75">
      <c r="A25" s="56" t="s">
        <v>282</v>
      </c>
      <c r="B25" s="49" t="s">
        <v>234</v>
      </c>
      <c r="C25" s="48">
        <v>0.5335163519430762</v>
      </c>
      <c r="D25" s="48">
        <v>0.44768274535689206</v>
      </c>
    </row>
    <row r="26" spans="1:4" ht="12.75">
      <c r="A26" s="56" t="s">
        <v>283</v>
      </c>
      <c r="B26" s="49" t="s">
        <v>236</v>
      </c>
      <c r="C26" s="48">
        <v>0.5335163519430762</v>
      </c>
      <c r="D26" s="48">
        <v>0.48317884867197863</v>
      </c>
    </row>
    <row r="27" spans="1:4" ht="12.75">
      <c r="A27" s="56" t="s">
        <v>281</v>
      </c>
      <c r="B27" s="49" t="s">
        <v>258</v>
      </c>
      <c r="C27" s="48">
        <v>0.5335163519430762</v>
      </c>
      <c r="D27" s="48">
        <v>0.4855296737571112</v>
      </c>
    </row>
    <row r="28" spans="1:4" ht="12.75">
      <c r="A28" s="60" t="s">
        <v>352</v>
      </c>
      <c r="B28" s="14" t="s">
        <v>178</v>
      </c>
      <c r="C28" s="48">
        <v>0.5411991579505152</v>
      </c>
      <c r="D28" s="48">
        <v>0.4210444864618795</v>
      </c>
    </row>
    <row r="29" spans="1:4" ht="12.75">
      <c r="A29" s="56" t="s">
        <v>288</v>
      </c>
      <c r="B29" s="49" t="s">
        <v>232</v>
      </c>
      <c r="C29" s="48">
        <v>0.6739188231123713</v>
      </c>
      <c r="D29" s="48">
        <v>0.23873009158456723</v>
      </c>
    </row>
    <row r="30" spans="1:4" ht="12.75">
      <c r="A30" s="56" t="s">
        <v>286</v>
      </c>
      <c r="B30" s="49" t="s">
        <v>231</v>
      </c>
      <c r="C30" s="48">
        <v>0.6739188231123713</v>
      </c>
      <c r="D30" s="48">
        <v>-0.306360240350575</v>
      </c>
    </row>
    <row r="31" spans="1:4" ht="12.75">
      <c r="A31" s="56" t="s">
        <v>287</v>
      </c>
      <c r="B31" s="49" t="s">
        <v>233</v>
      </c>
      <c r="C31" s="48">
        <v>0.6739188231123713</v>
      </c>
      <c r="D31" s="48">
        <v>0.5135630727754242</v>
      </c>
    </row>
    <row r="32" spans="1:4" ht="12.75">
      <c r="A32" s="56" t="s">
        <v>285</v>
      </c>
      <c r="B32" s="49" t="s">
        <v>257</v>
      </c>
      <c r="C32" s="48">
        <v>0.6739188231123713</v>
      </c>
      <c r="D32" s="48">
        <v>0.26528603022530706</v>
      </c>
    </row>
    <row r="33" spans="1:4" ht="12.75">
      <c r="A33" s="56" t="s">
        <v>291</v>
      </c>
      <c r="B33" s="49" t="s">
        <v>247</v>
      </c>
      <c r="C33" s="48">
        <v>0.5411991579505151</v>
      </c>
      <c r="D33" s="48">
        <v>0.23956431779209808</v>
      </c>
    </row>
    <row r="34" spans="1:4" ht="12.75">
      <c r="A34" s="56" t="s">
        <v>292</v>
      </c>
      <c r="B34" s="49" t="s">
        <v>246</v>
      </c>
      <c r="C34" s="48">
        <v>0.5411991579505151</v>
      </c>
      <c r="D34" s="48">
        <v>-0.09637802935569927</v>
      </c>
    </row>
    <row r="35" spans="1:4" ht="12.75">
      <c r="A35" s="56" t="s">
        <v>290</v>
      </c>
      <c r="B35" s="49" t="s">
        <v>248</v>
      </c>
      <c r="C35" s="48">
        <v>0.5411991579505151</v>
      </c>
      <c r="D35" s="48">
        <v>0.5090589780722279</v>
      </c>
    </row>
    <row r="36" spans="1:4" ht="12.75">
      <c r="A36" s="56" t="s">
        <v>289</v>
      </c>
      <c r="B36" s="49" t="s">
        <v>262</v>
      </c>
      <c r="C36" s="48">
        <v>0.5411991579505151</v>
      </c>
      <c r="D36" s="48">
        <v>0.3574163588643993</v>
      </c>
    </row>
    <row r="37" spans="1:4" ht="12.75">
      <c r="A37" s="60" t="s">
        <v>349</v>
      </c>
      <c r="B37" s="14" t="s">
        <v>351</v>
      </c>
      <c r="C37" s="48">
        <v>0.4769260106788709</v>
      </c>
      <c r="D37" s="48">
        <v>0.46382964425290646</v>
      </c>
    </row>
    <row r="38" spans="1:4" ht="12.75">
      <c r="A38" s="56" t="s">
        <v>300</v>
      </c>
      <c r="B38" s="49" t="s">
        <v>238</v>
      </c>
      <c r="C38" s="48">
        <v>0.5335163519430762</v>
      </c>
      <c r="D38" s="48">
        <v>0.4036259408495649</v>
      </c>
    </row>
    <row r="39" spans="1:4" ht="12.75">
      <c r="A39" s="56" t="s">
        <v>299</v>
      </c>
      <c r="B39" s="49" t="s">
        <v>239</v>
      </c>
      <c r="C39" s="48">
        <v>0.5335163519430762</v>
      </c>
      <c r="D39" s="48">
        <v>0.5335163519430762</v>
      </c>
    </row>
    <row r="40" spans="1:4" ht="12.75">
      <c r="A40" s="56" t="s">
        <v>297</v>
      </c>
      <c r="B40" s="49" t="s">
        <v>259</v>
      </c>
      <c r="C40" s="48">
        <v>0.5335163519430762</v>
      </c>
      <c r="D40" s="48">
        <v>0.4579566791761374</v>
      </c>
    </row>
    <row r="41" spans="1:4" ht="12.75">
      <c r="A41" s="56" t="s">
        <v>296</v>
      </c>
      <c r="B41" s="49" t="s">
        <v>229</v>
      </c>
      <c r="C41" s="48">
        <v>0.5032583981810612</v>
      </c>
      <c r="D41" s="48">
        <v>0.3648825532875864</v>
      </c>
    </row>
    <row r="42" spans="1:4" ht="12.75">
      <c r="A42" s="56" t="s">
        <v>294</v>
      </c>
      <c r="B42" s="49" t="s">
        <v>228</v>
      </c>
      <c r="C42" s="48">
        <v>0.5032583981810612</v>
      </c>
      <c r="D42" s="48">
        <v>-0.13796835224867016</v>
      </c>
    </row>
    <row r="43" spans="1:4" ht="12.75">
      <c r="A43" s="56" t="s">
        <v>295</v>
      </c>
      <c r="B43" s="49" t="s">
        <v>230</v>
      </c>
      <c r="C43" s="48">
        <v>0.5032583981810612</v>
      </c>
      <c r="D43" s="48">
        <v>0.47358647024933664</v>
      </c>
    </row>
    <row r="44" spans="1:4" ht="12.75">
      <c r="A44" s="56" t="s">
        <v>293</v>
      </c>
      <c r="B44" s="49" t="s">
        <v>256</v>
      </c>
      <c r="C44" s="48">
        <v>0.5032583981810612</v>
      </c>
      <c r="D44" s="48">
        <v>0.2712195767837264</v>
      </c>
    </row>
    <row r="45" spans="1:4" ht="12.75">
      <c r="A45" s="56" t="s">
        <v>298</v>
      </c>
      <c r="B45" s="49" t="s">
        <v>237</v>
      </c>
      <c r="C45" s="48">
        <v>0.5335163519430762</v>
      </c>
      <c r="D45" s="48">
        <v>0.14249322231957157</v>
      </c>
    </row>
    <row r="46" spans="1:4" ht="12.75">
      <c r="A46" s="56" t="s">
        <v>304</v>
      </c>
      <c r="B46" s="49" t="s">
        <v>244</v>
      </c>
      <c r="C46" s="48">
        <v>0.4688052927148242</v>
      </c>
      <c r="D46" s="48">
        <v>0.4185671640791789</v>
      </c>
    </row>
    <row r="47" spans="1:4" ht="12.75">
      <c r="A47" s="56" t="s">
        <v>302</v>
      </c>
      <c r="B47" s="49" t="s">
        <v>243</v>
      </c>
      <c r="C47" s="48">
        <v>0.4688052927148242</v>
      </c>
      <c r="D47" s="48">
        <v>0.23673342481619716</v>
      </c>
    </row>
    <row r="48" spans="1:4" ht="12.75">
      <c r="A48" s="56" t="s">
        <v>303</v>
      </c>
      <c r="B48" s="49" t="s">
        <v>245</v>
      </c>
      <c r="C48" s="48">
        <v>0.4688052927148242</v>
      </c>
      <c r="D48" s="48">
        <v>0.4022155489541347</v>
      </c>
    </row>
    <row r="49" spans="1:4" ht="12.75">
      <c r="A49" s="56" t="s">
        <v>301</v>
      </c>
      <c r="B49" s="49" t="s">
        <v>261</v>
      </c>
      <c r="C49" s="48">
        <v>0.4688052927148242</v>
      </c>
      <c r="D49" s="48">
        <v>0.4206997019279973</v>
      </c>
    </row>
    <row r="50" spans="1:4" ht="12.75">
      <c r="A50" s="56" t="s">
        <v>308</v>
      </c>
      <c r="B50" s="49" t="s">
        <v>201</v>
      </c>
      <c r="C50" s="48">
        <v>0.8289257297637183</v>
      </c>
      <c r="D50" s="48">
        <v>0.5748972659408123</v>
      </c>
    </row>
    <row r="51" spans="1:4" ht="12.75">
      <c r="A51" s="58" t="s">
        <v>306</v>
      </c>
      <c r="B51" s="59" t="s">
        <v>200</v>
      </c>
      <c r="C51" s="48">
        <v>0.8289257297637183</v>
      </c>
      <c r="D51" s="48">
        <v>0.3954312431509174</v>
      </c>
    </row>
    <row r="52" spans="1:4" ht="12.75">
      <c r="A52" s="56" t="s">
        <v>307</v>
      </c>
      <c r="B52" s="49" t="s">
        <v>202</v>
      </c>
      <c r="C52" s="48">
        <v>0.8289257297637183</v>
      </c>
      <c r="D52" s="48">
        <v>0.564855563601946</v>
      </c>
    </row>
    <row r="53" spans="1:4" ht="12.75">
      <c r="A53" s="56" t="s">
        <v>305</v>
      </c>
      <c r="B53" s="49" t="s">
        <v>220</v>
      </c>
      <c r="C53" s="48">
        <v>0.8289257297637183</v>
      </c>
      <c r="D53" s="48">
        <v>0.5744796221632229</v>
      </c>
    </row>
    <row r="54" spans="1:4" ht="12.75">
      <c r="A54" s="56" t="s">
        <v>312</v>
      </c>
      <c r="B54" s="49" t="s">
        <v>210</v>
      </c>
      <c r="C54" s="48">
        <v>0.5411991579505151</v>
      </c>
      <c r="D54" s="48">
        <v>0.03501777280234733</v>
      </c>
    </row>
    <row r="55" spans="1:4" ht="12.75">
      <c r="A55" s="56" t="s">
        <v>310</v>
      </c>
      <c r="B55" s="49" t="s">
        <v>209</v>
      </c>
      <c r="C55" s="48">
        <v>0.5411991579505151</v>
      </c>
      <c r="D55" s="48">
        <v>-0.8222193407505859</v>
      </c>
    </row>
    <row r="56" spans="1:4" ht="12.75">
      <c r="A56" s="56" t="s">
        <v>311</v>
      </c>
      <c r="B56" s="49" t="s">
        <v>211</v>
      </c>
      <c r="C56" s="48">
        <v>0.5411991579505151</v>
      </c>
      <c r="D56" s="48">
        <v>0.38793563485846927</v>
      </c>
    </row>
    <row r="57" spans="1:4" ht="12.75">
      <c r="A57" s="56" t="s">
        <v>309</v>
      </c>
      <c r="B57" s="49" t="s">
        <v>223</v>
      </c>
      <c r="C57" s="48">
        <v>0.5411991579505151</v>
      </c>
      <c r="D57" s="48">
        <v>0.03010071647695714</v>
      </c>
    </row>
    <row r="58" spans="1:4" ht="12.75">
      <c r="A58" s="56" t="s">
        <v>316</v>
      </c>
      <c r="B58" s="49" t="s">
        <v>213</v>
      </c>
      <c r="C58" s="48">
        <v>0.5411991579505151</v>
      </c>
      <c r="D58" s="48">
        <v>0.2638238877760876</v>
      </c>
    </row>
    <row r="59" spans="1:4" ht="12.75">
      <c r="A59" s="56" t="s">
        <v>314</v>
      </c>
      <c r="B59" s="49" t="s">
        <v>212</v>
      </c>
      <c r="C59" s="48">
        <v>0.5411991579505151</v>
      </c>
      <c r="D59" s="48">
        <v>-0.3202456618673959</v>
      </c>
    </row>
    <row r="60" spans="1:4" ht="12.75">
      <c r="A60" s="56" t="s">
        <v>315</v>
      </c>
      <c r="B60" s="49" t="s">
        <v>214</v>
      </c>
      <c r="C60" s="48">
        <v>0.5411991579505151</v>
      </c>
      <c r="D60" s="48">
        <v>0.44021017954196656</v>
      </c>
    </row>
    <row r="61" spans="1:4" ht="12.75">
      <c r="A61" s="58" t="s">
        <v>313</v>
      </c>
      <c r="B61" s="59" t="s">
        <v>224</v>
      </c>
      <c r="C61" s="48">
        <v>0.5411991579505151</v>
      </c>
      <c r="D61" s="48">
        <v>0.29869434647845394</v>
      </c>
    </row>
    <row r="62" spans="1:4" ht="12.75">
      <c r="A62" s="50" t="s">
        <v>320</v>
      </c>
      <c r="B62" s="49" t="s">
        <v>186</v>
      </c>
      <c r="C62" s="48">
        <v>0.5032583981810612</v>
      </c>
      <c r="D62" s="48">
        <v>0.46855092244443636</v>
      </c>
    </row>
    <row r="63" spans="1:4" ht="12.75">
      <c r="A63" s="50" t="s">
        <v>318</v>
      </c>
      <c r="B63" s="49" t="s">
        <v>185</v>
      </c>
      <c r="C63" s="48">
        <v>0.5032583981810612</v>
      </c>
      <c r="D63" s="48">
        <v>0.1889250259205198</v>
      </c>
    </row>
    <row r="64" spans="1:4" ht="12.75">
      <c r="A64" s="50" t="s">
        <v>319</v>
      </c>
      <c r="B64" s="49" t="s">
        <v>187</v>
      </c>
      <c r="C64" s="48">
        <v>0.5032583981810612</v>
      </c>
      <c r="D64" s="48">
        <v>0.5032583981810612</v>
      </c>
    </row>
    <row r="65" spans="1:4" ht="12.75">
      <c r="A65" s="50" t="s">
        <v>317</v>
      </c>
      <c r="B65" s="49" t="s">
        <v>215</v>
      </c>
      <c r="C65" s="48">
        <v>0.5032583981810612</v>
      </c>
      <c r="D65" s="48">
        <v>0.28793671801206006</v>
      </c>
    </row>
    <row r="66" spans="1:4" ht="12.75">
      <c r="A66" s="50" t="s">
        <v>324</v>
      </c>
      <c r="B66" s="49" t="s">
        <v>195</v>
      </c>
      <c r="C66" s="48">
        <v>0.5335163519430762</v>
      </c>
      <c r="D66" s="48">
        <v>0.4902178980697641</v>
      </c>
    </row>
    <row r="67" spans="1:4" ht="12.75">
      <c r="A67" s="50" t="s">
        <v>322</v>
      </c>
      <c r="B67" s="49" t="s">
        <v>194</v>
      </c>
      <c r="C67" s="48">
        <v>0.5335163519430762</v>
      </c>
      <c r="D67" s="48">
        <v>0.44198221649043673</v>
      </c>
    </row>
    <row r="68" spans="1:4" ht="12.75">
      <c r="A68" s="50" t="s">
        <v>323</v>
      </c>
      <c r="B68" s="49" t="s">
        <v>196</v>
      </c>
      <c r="C68" s="48">
        <v>0.5335163519430762</v>
      </c>
      <c r="D68" s="48">
        <v>0.4902178980697641</v>
      </c>
    </row>
    <row r="69" spans="1:4" ht="12.75">
      <c r="A69" s="50" t="s">
        <v>321</v>
      </c>
      <c r="B69" s="49" t="s">
        <v>218</v>
      </c>
      <c r="C69" s="48">
        <v>0.5335163519430762</v>
      </c>
      <c r="D69" s="48">
        <v>0.4915728345201891</v>
      </c>
    </row>
    <row r="70" spans="1:4" ht="12.75">
      <c r="A70" s="14" t="s">
        <v>350</v>
      </c>
      <c r="B70" s="14" t="s">
        <v>177</v>
      </c>
      <c r="C70" s="48">
        <v>0.5411991579505152</v>
      </c>
      <c r="D70" s="48">
        <v>0.397476114221862</v>
      </c>
    </row>
    <row r="71" spans="1:4" ht="12.75">
      <c r="A71" s="50" t="s">
        <v>328</v>
      </c>
      <c r="B71" s="49" t="s">
        <v>192</v>
      </c>
      <c r="C71" s="48">
        <v>0.6739188231123713</v>
      </c>
      <c r="D71" s="48">
        <v>0.0020320427037863386</v>
      </c>
    </row>
    <row r="72" spans="1:4" ht="12.75">
      <c r="A72" s="50" t="s">
        <v>326</v>
      </c>
      <c r="B72" s="49" t="s">
        <v>191</v>
      </c>
      <c r="C72" s="48">
        <v>0.6739188231123713</v>
      </c>
      <c r="D72" s="48">
        <v>-0.5740476261278139</v>
      </c>
    </row>
    <row r="73" spans="1:4" ht="12.75">
      <c r="A73" s="50" t="s">
        <v>327</v>
      </c>
      <c r="B73" s="49" t="s">
        <v>193</v>
      </c>
      <c r="C73" s="48">
        <v>0.6739188231123713</v>
      </c>
      <c r="D73" s="48">
        <v>0.2898637939517165</v>
      </c>
    </row>
    <row r="74" spans="1:4" ht="12.75">
      <c r="A74" s="50" t="s">
        <v>325</v>
      </c>
      <c r="B74" s="49" t="s">
        <v>217</v>
      </c>
      <c r="C74" s="48">
        <v>0.6739188231123713</v>
      </c>
      <c r="D74" s="48">
        <v>0.07030198155901471</v>
      </c>
    </row>
    <row r="75" spans="1:4" ht="12.75">
      <c r="A75" s="50" t="s">
        <v>332</v>
      </c>
      <c r="B75" s="49" t="s">
        <v>207</v>
      </c>
      <c r="C75" s="48">
        <v>0.5411991579505151</v>
      </c>
      <c r="D75" s="48">
        <v>0.32100188219491904</v>
      </c>
    </row>
    <row r="76" spans="1:4" ht="12.75">
      <c r="A76" s="50" t="s">
        <v>330</v>
      </c>
      <c r="B76" s="49" t="s">
        <v>206</v>
      </c>
      <c r="C76" s="48">
        <v>0.5411991579505151</v>
      </c>
      <c r="D76" s="48">
        <v>0.011097528890098714</v>
      </c>
    </row>
    <row r="77" spans="1:4" ht="12.75">
      <c r="A77" s="50" t="s">
        <v>331</v>
      </c>
      <c r="B77" s="49" t="s">
        <v>208</v>
      </c>
      <c r="C77" s="48">
        <v>0.5411991579505151</v>
      </c>
      <c r="D77" s="48">
        <v>0.46247928043044023</v>
      </c>
    </row>
    <row r="78" spans="1:4" ht="12.75">
      <c r="A78" s="50" t="s">
        <v>329</v>
      </c>
      <c r="B78" s="49" t="s">
        <v>222</v>
      </c>
      <c r="C78" s="48">
        <v>0.5411991579505151</v>
      </c>
      <c r="D78" s="48">
        <v>0.3564355692761968</v>
      </c>
    </row>
    <row r="79" spans="1:4" ht="12.75">
      <c r="A79" s="14" t="s">
        <v>179</v>
      </c>
      <c r="B79" s="14" t="s">
        <v>32</v>
      </c>
      <c r="C79" s="48">
        <v>0.5131362889983581</v>
      </c>
      <c r="D79" s="48">
        <v>0.49417805172009366</v>
      </c>
    </row>
    <row r="80" spans="1:4" ht="12.75">
      <c r="A80" s="50" t="s">
        <v>340</v>
      </c>
      <c r="B80" s="49" t="s">
        <v>198</v>
      </c>
      <c r="C80" s="48">
        <v>0.5335163519430762</v>
      </c>
      <c r="D80" s="48">
        <v>0.43510502122497324</v>
      </c>
    </row>
    <row r="81" spans="1:4" ht="12.75">
      <c r="A81" s="50" t="s">
        <v>339</v>
      </c>
      <c r="B81" s="49" t="s">
        <v>199</v>
      </c>
      <c r="C81" s="48">
        <v>0.5335163519430762</v>
      </c>
      <c r="D81" s="48">
        <v>0.5335163519430762</v>
      </c>
    </row>
    <row r="82" spans="1:4" ht="12.75">
      <c r="A82" s="50" t="s">
        <v>337</v>
      </c>
      <c r="B82" s="49" t="s">
        <v>219</v>
      </c>
      <c r="C82" s="48">
        <v>0.5335163519430762</v>
      </c>
      <c r="D82" s="48">
        <v>0.4894120059410029</v>
      </c>
    </row>
    <row r="83" spans="1:4" ht="12.75">
      <c r="A83" s="50" t="s">
        <v>336</v>
      </c>
      <c r="B83" s="49" t="s">
        <v>189</v>
      </c>
      <c r="C83" s="48">
        <v>0.5032583981810612</v>
      </c>
      <c r="D83" s="48">
        <v>0.49078260464460655</v>
      </c>
    </row>
    <row r="84" spans="1:4" ht="12.75">
      <c r="A84" s="50" t="s">
        <v>334</v>
      </c>
      <c r="B84" s="49" t="s">
        <v>188</v>
      </c>
      <c r="C84" s="48">
        <v>0.5032583981810612</v>
      </c>
      <c r="D84" s="48">
        <v>-0.19532644243926753</v>
      </c>
    </row>
    <row r="85" spans="1:4" ht="12.75">
      <c r="A85" s="50" t="s">
        <v>335</v>
      </c>
      <c r="B85" s="49" t="s">
        <v>190</v>
      </c>
      <c r="C85" s="48">
        <v>0.5032583981810612</v>
      </c>
      <c r="D85" s="48">
        <v>0.45367351743967005</v>
      </c>
    </row>
    <row r="86" spans="1:4" ht="12.75">
      <c r="A86" s="50" t="s">
        <v>333</v>
      </c>
      <c r="B86" s="49" t="s">
        <v>216</v>
      </c>
      <c r="C86" s="48">
        <v>0.5032583981810612</v>
      </c>
      <c r="D86" s="48">
        <v>0.40420153140888854</v>
      </c>
    </row>
    <row r="87" spans="1:4" ht="12.75">
      <c r="A87" s="50" t="s">
        <v>338</v>
      </c>
      <c r="B87" s="49" t="s">
        <v>197</v>
      </c>
      <c r="C87" s="48">
        <v>0.5335163519430762</v>
      </c>
      <c r="D87" s="48">
        <v>0.1645861660617505</v>
      </c>
    </row>
    <row r="88" spans="1:4" ht="12.75">
      <c r="A88" s="50" t="s">
        <v>344</v>
      </c>
      <c r="B88" s="49" t="s">
        <v>204</v>
      </c>
      <c r="C88" s="48">
        <v>0.4688052927148242</v>
      </c>
      <c r="D88" s="48">
        <v>0.4267330228558015</v>
      </c>
    </row>
    <row r="89" spans="1:4" ht="12.75">
      <c r="A89" s="50" t="s">
        <v>342</v>
      </c>
      <c r="B89" s="49" t="s">
        <v>203</v>
      </c>
      <c r="C89" s="48">
        <v>0.4688052927148242</v>
      </c>
      <c r="D89" s="48">
        <v>0.1765957349955852</v>
      </c>
    </row>
    <row r="90" spans="1:4" ht="12.75">
      <c r="A90" s="50" t="s">
        <v>343</v>
      </c>
      <c r="B90" s="49" t="s">
        <v>205</v>
      </c>
      <c r="C90" s="48">
        <v>0.4688052927148242</v>
      </c>
      <c r="D90" s="48">
        <v>0.3813251721561008</v>
      </c>
    </row>
    <row r="91" spans="1:4" ht="12.75">
      <c r="A91" s="50" t="s">
        <v>341</v>
      </c>
      <c r="B91" s="49" t="s">
        <v>221</v>
      </c>
      <c r="C91" s="48">
        <v>0.4688052927148242</v>
      </c>
      <c r="D91" s="48">
        <v>0.398313392619741</v>
      </c>
    </row>
    <row r="92" spans="1:4" ht="12.75">
      <c r="A92" s="14" t="s">
        <v>146</v>
      </c>
      <c r="B92" s="14" t="s">
        <v>150</v>
      </c>
      <c r="C92" s="48">
        <v>0.315</v>
      </c>
      <c r="D92" s="48">
        <v>0.009</v>
      </c>
    </row>
    <row r="93" spans="1:4" ht="12.75">
      <c r="A93" s="14" t="s">
        <v>147</v>
      </c>
      <c r="B93" s="14" t="s">
        <v>151</v>
      </c>
      <c r="C93" s="48">
        <v>0.344</v>
      </c>
      <c r="D93" s="48">
        <v>0.009</v>
      </c>
    </row>
    <row r="94" spans="1:4" ht="12.75">
      <c r="A94" s="14" t="s">
        <v>121</v>
      </c>
      <c r="B94" s="14" t="s">
        <v>115</v>
      </c>
      <c r="C94" s="48">
        <v>0.401</v>
      </c>
      <c r="D94" s="48">
        <v>0.009</v>
      </c>
    </row>
    <row r="95" spans="1:4" ht="12.75">
      <c r="A95" s="14" t="s">
        <v>122</v>
      </c>
      <c r="B95" s="14" t="s">
        <v>116</v>
      </c>
      <c r="C95" s="48">
        <v>0.443</v>
      </c>
      <c r="D95" s="48">
        <v>0.009</v>
      </c>
    </row>
    <row r="96" spans="1:4" ht="12.75">
      <c r="A96" s="14" t="s">
        <v>123</v>
      </c>
      <c r="B96" s="14" t="s">
        <v>117</v>
      </c>
      <c r="C96" s="48">
        <v>0.461</v>
      </c>
      <c r="D96" s="48">
        <v>0.009</v>
      </c>
    </row>
    <row r="97" spans="1:4" ht="12.75">
      <c r="A97" s="14" t="s">
        <v>144</v>
      </c>
      <c r="B97" s="14" t="s">
        <v>148</v>
      </c>
      <c r="C97" s="48">
        <v>15.348</v>
      </c>
      <c r="D97" s="48">
        <v>0.009</v>
      </c>
    </row>
    <row r="98" spans="1:4" ht="12.75">
      <c r="A98" s="14" t="s">
        <v>145</v>
      </c>
      <c r="B98" s="14" t="s">
        <v>149</v>
      </c>
      <c r="C98" s="48">
        <v>16.743</v>
      </c>
      <c r="D98" s="48">
        <v>0.009</v>
      </c>
    </row>
    <row r="99" spans="1:4" ht="12.75">
      <c r="A99" s="14" t="s">
        <v>118</v>
      </c>
      <c r="B99" s="14" t="s">
        <v>112</v>
      </c>
      <c r="C99" s="48">
        <v>19.533</v>
      </c>
      <c r="D99" s="48">
        <v>0.009</v>
      </c>
    </row>
    <row r="100" spans="1:4" ht="12.75">
      <c r="A100" s="14" t="s">
        <v>119</v>
      </c>
      <c r="B100" s="14" t="s">
        <v>113</v>
      </c>
      <c r="C100" s="48">
        <v>21.563</v>
      </c>
      <c r="D100" s="48">
        <v>0.009</v>
      </c>
    </row>
    <row r="101" spans="1:4" ht="12.75">
      <c r="A101" s="14" t="s">
        <v>120</v>
      </c>
      <c r="B101" s="14" t="s">
        <v>114</v>
      </c>
      <c r="C101" s="48">
        <v>22.451</v>
      </c>
      <c r="D101" s="48">
        <v>0.009</v>
      </c>
    </row>
    <row r="102" spans="1:4" ht="12.75">
      <c r="A102" s="14" t="s">
        <v>361</v>
      </c>
      <c r="B102" s="14" t="s">
        <v>33</v>
      </c>
      <c r="C102" s="48">
        <v>0.4835377094432862</v>
      </c>
      <c r="D102" s="48">
        <v>0.25319831818418076</v>
      </c>
    </row>
    <row r="103" spans="1:4" ht="12.75">
      <c r="A103" s="50" t="s">
        <v>356</v>
      </c>
      <c r="B103" s="50" t="s">
        <v>353</v>
      </c>
      <c r="C103" s="26">
        <v>0.45744292237442924</v>
      </c>
      <c r="D103" s="26">
        <v>0.4375540996624976</v>
      </c>
    </row>
    <row r="104" spans="1:4" ht="12.75">
      <c r="A104" s="50" t="s">
        <v>358</v>
      </c>
      <c r="B104" s="50" t="s">
        <v>355</v>
      </c>
      <c r="C104" s="26">
        <v>0.7699885844748859</v>
      </c>
      <c r="D104" s="26">
        <v>0.6998050420559304</v>
      </c>
    </row>
    <row r="105" spans="1:4" ht="12.75">
      <c r="A105" s="50" t="s">
        <v>357</v>
      </c>
      <c r="B105" s="50" t="s">
        <v>354</v>
      </c>
      <c r="C105" s="26">
        <v>0.506392694063927</v>
      </c>
      <c r="D105" s="26">
        <v>0.4843756204089737</v>
      </c>
    </row>
    <row r="106" spans="1:4" ht="12.75">
      <c r="A106" s="14" t="s">
        <v>362</v>
      </c>
      <c r="B106" s="14" t="s">
        <v>34</v>
      </c>
      <c r="C106" s="48">
        <v>0.5995833333333331</v>
      </c>
      <c r="D106" s="48">
        <v>0.5584690476190474</v>
      </c>
    </row>
    <row r="107" spans="1:4" ht="12.75">
      <c r="A107" s="14" t="s">
        <v>363</v>
      </c>
      <c r="B107" s="14" t="s">
        <v>36</v>
      </c>
      <c r="C107" s="48">
        <v>0.5710375729775381</v>
      </c>
      <c r="D107" s="48">
        <v>0.3688323909577015</v>
      </c>
    </row>
    <row r="108" spans="1:4" ht="12.75">
      <c r="A108" s="14" t="s">
        <v>364</v>
      </c>
      <c r="B108" s="14" t="s">
        <v>35</v>
      </c>
      <c r="C108" s="48">
        <v>0.5381258853863778</v>
      </c>
      <c r="D108" s="48">
        <v>0.3344981086827042</v>
      </c>
    </row>
    <row r="109" spans="1:4" ht="12.75">
      <c r="A109" s="50" t="s">
        <v>345</v>
      </c>
      <c r="B109" s="49" t="s">
        <v>133</v>
      </c>
      <c r="C109" s="48">
        <v>0.5919848828771744</v>
      </c>
      <c r="D109" s="48">
        <v>0.38</v>
      </c>
    </row>
    <row r="110" spans="1:4" ht="12.75">
      <c r="A110" s="14" t="s">
        <v>368</v>
      </c>
      <c r="B110" s="14" t="s">
        <v>47</v>
      </c>
      <c r="C110" s="48">
        <v>1</v>
      </c>
      <c r="D110" s="48">
        <v>0.64</v>
      </c>
    </row>
    <row r="111" spans="1:4" ht="12.75">
      <c r="A111" s="14" t="s">
        <v>370</v>
      </c>
      <c r="B111" s="14" t="s">
        <v>111</v>
      </c>
      <c r="C111" s="48">
        <v>0.5131362889983581</v>
      </c>
      <c r="D111" s="48">
        <v>0.49417805172009366</v>
      </c>
    </row>
    <row r="112" spans="1:4" ht="12.75">
      <c r="A112" s="50" t="s">
        <v>369</v>
      </c>
      <c r="B112" s="50" t="s">
        <v>184</v>
      </c>
      <c r="C112" s="48">
        <v>0.6172374429223745</v>
      </c>
      <c r="D112" s="48">
        <v>0.24</v>
      </c>
    </row>
    <row r="113" spans="1:4" ht="12.75">
      <c r="A113" s="14" t="s">
        <v>371</v>
      </c>
      <c r="B113" s="14" t="s">
        <v>129</v>
      </c>
      <c r="C113" s="48">
        <v>0.17</v>
      </c>
      <c r="D113" s="48">
        <v>0</v>
      </c>
    </row>
    <row r="114" spans="1:4" ht="12.75">
      <c r="A114" s="14" t="s">
        <v>164</v>
      </c>
      <c r="B114" s="14" t="s">
        <v>87</v>
      </c>
      <c r="C114" s="48">
        <v>0.17</v>
      </c>
      <c r="D114" s="48">
        <v>0</v>
      </c>
    </row>
    <row r="115" spans="1:4" ht="12.75">
      <c r="A115" s="14" t="s">
        <v>165</v>
      </c>
      <c r="B115" s="14" t="s">
        <v>88</v>
      </c>
      <c r="C115" s="48">
        <v>0.17</v>
      </c>
      <c r="D115" s="48">
        <v>0</v>
      </c>
    </row>
    <row r="116" spans="1:4" ht="12.75">
      <c r="A116" s="14" t="s">
        <v>166</v>
      </c>
      <c r="B116" s="14" t="s">
        <v>89</v>
      </c>
      <c r="C116" s="48">
        <v>0.17</v>
      </c>
      <c r="D116" s="48">
        <v>0</v>
      </c>
    </row>
    <row r="117" spans="1:4" ht="12.75">
      <c r="A117" s="14" t="s">
        <v>101</v>
      </c>
      <c r="B117" s="14" t="s">
        <v>124</v>
      </c>
      <c r="C117" s="48">
        <v>0.17</v>
      </c>
      <c r="D117" s="48">
        <v>0</v>
      </c>
    </row>
    <row r="118" spans="1:4" ht="12.75">
      <c r="A118" s="14" t="s">
        <v>40</v>
      </c>
      <c r="B118" s="14" t="s">
        <v>15</v>
      </c>
      <c r="C118" s="48">
        <v>0.235</v>
      </c>
      <c r="D118" s="48">
        <v>0.026</v>
      </c>
    </row>
    <row r="119" spans="1:4" ht="12.75">
      <c r="A119" s="14" t="s">
        <v>90</v>
      </c>
      <c r="B119" s="14" t="s">
        <v>51</v>
      </c>
      <c r="C119" s="48">
        <v>0.218</v>
      </c>
      <c r="D119" s="48">
        <v>0.03</v>
      </c>
    </row>
    <row r="120" spans="1:4" ht="12.75">
      <c r="A120" s="14" t="s">
        <v>41</v>
      </c>
      <c r="B120" s="14" t="s">
        <v>16</v>
      </c>
      <c r="C120" s="48">
        <v>0.117</v>
      </c>
      <c r="D120" s="48">
        <v>0.027</v>
      </c>
    </row>
    <row r="121" spans="1:4" ht="12.75">
      <c r="A121" s="14" t="s">
        <v>46</v>
      </c>
      <c r="B121" s="14" t="s">
        <v>14</v>
      </c>
      <c r="C121" s="48">
        <v>0.286</v>
      </c>
      <c r="D121" s="48">
        <v>0.317</v>
      </c>
    </row>
    <row r="122" spans="1:4" ht="12.75">
      <c r="A122" s="14" t="s">
        <v>42</v>
      </c>
      <c r="B122" s="14" t="s">
        <v>17</v>
      </c>
      <c r="C122" s="48">
        <v>0.491</v>
      </c>
      <c r="D122" s="48">
        <v>0.193</v>
      </c>
    </row>
    <row r="123" spans="1:4" ht="12.75">
      <c r="A123" s="14" t="s">
        <v>43</v>
      </c>
      <c r="B123" s="14" t="s">
        <v>18</v>
      </c>
      <c r="C123" s="48">
        <v>0.4</v>
      </c>
      <c r="D123" s="48">
        <v>0.278</v>
      </c>
    </row>
    <row r="124" spans="1:4" ht="12.75">
      <c r="A124" s="14" t="s">
        <v>45</v>
      </c>
      <c r="B124" s="14" t="s">
        <v>20</v>
      </c>
      <c r="C124" s="48">
        <v>0.452</v>
      </c>
      <c r="D124" s="48">
        <v>0.197</v>
      </c>
    </row>
    <row r="125" spans="1:4" ht="12.75">
      <c r="A125" s="14" t="s">
        <v>44</v>
      </c>
      <c r="B125" s="14" t="s">
        <v>19</v>
      </c>
      <c r="C125" s="48">
        <v>0.655</v>
      </c>
      <c r="D125" s="48">
        <v>0.269</v>
      </c>
    </row>
    <row r="126" spans="1:4" ht="12.75">
      <c r="A126" s="14" t="s">
        <v>152</v>
      </c>
      <c r="B126" s="14" t="s">
        <v>92</v>
      </c>
      <c r="C126" s="48">
        <v>0.238</v>
      </c>
      <c r="D126" s="48">
        <v>0.47</v>
      </c>
    </row>
    <row r="127" spans="1:4" ht="12.75">
      <c r="A127" s="14" t="s">
        <v>153</v>
      </c>
      <c r="B127" s="14" t="s">
        <v>93</v>
      </c>
      <c r="C127" s="48">
        <v>0.238</v>
      </c>
      <c r="D127" s="48">
        <v>0.47</v>
      </c>
    </row>
    <row r="128" spans="1:4" ht="12.75">
      <c r="A128" s="14" t="s">
        <v>154</v>
      </c>
      <c r="B128" s="14" t="s">
        <v>94</v>
      </c>
      <c r="C128" s="48">
        <v>0.238</v>
      </c>
      <c r="D128" s="48">
        <v>0.47</v>
      </c>
    </row>
    <row r="129" spans="1:4" ht="12.75">
      <c r="A129" s="14" t="s">
        <v>155</v>
      </c>
      <c r="B129" s="14" t="s">
        <v>95</v>
      </c>
      <c r="C129" s="48">
        <v>0.194</v>
      </c>
      <c r="D129" s="48">
        <v>0.374</v>
      </c>
    </row>
    <row r="130" spans="1:4" ht="12.75">
      <c r="A130" s="14" t="s">
        <v>156</v>
      </c>
      <c r="B130" s="14" t="s">
        <v>96</v>
      </c>
      <c r="C130" s="48">
        <v>0.194</v>
      </c>
      <c r="D130" s="48">
        <v>0.374</v>
      </c>
    </row>
    <row r="131" spans="1:4" ht="12.75">
      <c r="A131" s="14" t="s">
        <v>157</v>
      </c>
      <c r="B131" s="14" t="s">
        <v>97</v>
      </c>
      <c r="C131" s="48">
        <v>0.194</v>
      </c>
      <c r="D131" s="48">
        <v>0.374</v>
      </c>
    </row>
    <row r="132" spans="1:4" ht="12.75">
      <c r="A132" s="14" t="s">
        <v>158</v>
      </c>
      <c r="B132" s="14" t="s">
        <v>84</v>
      </c>
      <c r="C132" s="48">
        <v>0.158</v>
      </c>
      <c r="D132" s="48">
        <v>0.355</v>
      </c>
    </row>
    <row r="133" spans="1:4" ht="12.75">
      <c r="A133" s="14" t="s">
        <v>159</v>
      </c>
      <c r="B133" s="14" t="s">
        <v>85</v>
      </c>
      <c r="C133" s="48">
        <v>0.158</v>
      </c>
      <c r="D133" s="48">
        <v>0.355</v>
      </c>
    </row>
    <row r="134" spans="1:4" ht="12.75">
      <c r="A134" s="14" t="s">
        <v>160</v>
      </c>
      <c r="B134" s="14" t="s">
        <v>86</v>
      </c>
      <c r="C134" s="48">
        <v>0.158</v>
      </c>
      <c r="D134" s="48">
        <v>0.355</v>
      </c>
    </row>
    <row r="135" spans="1:4" ht="12.75">
      <c r="A135" s="14" t="s">
        <v>99</v>
      </c>
      <c r="B135" s="14" t="s">
        <v>39</v>
      </c>
      <c r="C135" s="48">
        <v>0.178</v>
      </c>
      <c r="D135" s="48">
        <v>0.366</v>
      </c>
    </row>
    <row r="136" spans="1:4" ht="12.75">
      <c r="A136" s="14" t="s">
        <v>98</v>
      </c>
      <c r="B136" s="14" t="s">
        <v>38</v>
      </c>
      <c r="C136" s="48">
        <v>0.21</v>
      </c>
      <c r="D136" s="48">
        <v>0.401</v>
      </c>
    </row>
    <row r="137" spans="1:4" ht="12.75">
      <c r="A137" s="14" t="s">
        <v>91</v>
      </c>
      <c r="B137" s="14" t="s">
        <v>69</v>
      </c>
      <c r="C137" s="48">
        <v>0.306</v>
      </c>
      <c r="D137" s="48">
        <v>0.41</v>
      </c>
    </row>
    <row r="138" spans="1:4" ht="12.75">
      <c r="A138" s="14" t="s">
        <v>161</v>
      </c>
      <c r="B138" s="14" t="s">
        <v>125</v>
      </c>
      <c r="C138" s="48">
        <v>0.17</v>
      </c>
      <c r="D138" s="48">
        <v>0</v>
      </c>
    </row>
    <row r="139" spans="1:4" ht="12.75">
      <c r="A139" s="14" t="s">
        <v>162</v>
      </c>
      <c r="B139" s="14" t="s">
        <v>126</v>
      </c>
      <c r="C139" s="48">
        <v>0.17</v>
      </c>
      <c r="D139" s="48">
        <v>0</v>
      </c>
    </row>
    <row r="140" spans="1:4" ht="12.75">
      <c r="A140" s="14" t="s">
        <v>163</v>
      </c>
      <c r="B140" s="14" t="s">
        <v>127</v>
      </c>
      <c r="C140" s="48">
        <v>0.17</v>
      </c>
      <c r="D140" s="48">
        <v>0</v>
      </c>
    </row>
    <row r="141" spans="1:4" ht="12.75">
      <c r="A141" s="14" t="s">
        <v>100</v>
      </c>
      <c r="B141" s="14" t="s">
        <v>128</v>
      </c>
      <c r="C141" s="48">
        <v>0.17</v>
      </c>
      <c r="D141" s="48">
        <v>0</v>
      </c>
    </row>
    <row r="142" spans="1:4" ht="12.75">
      <c r="A142" s="14" t="s">
        <v>172</v>
      </c>
      <c r="B142" s="14" t="s">
        <v>139</v>
      </c>
      <c r="C142" s="48">
        <v>2.47</v>
      </c>
      <c r="D142" s="48">
        <v>0.33</v>
      </c>
    </row>
    <row r="143" spans="1:4" ht="12.75">
      <c r="A143" s="14" t="s">
        <v>173</v>
      </c>
      <c r="B143" s="14" t="s">
        <v>140</v>
      </c>
      <c r="C143" s="48">
        <v>2.57</v>
      </c>
      <c r="D143" s="48">
        <v>0.36</v>
      </c>
    </row>
    <row r="144" spans="1:4" ht="12.75">
      <c r="A144" s="14" t="s">
        <v>174</v>
      </c>
      <c r="B144" s="14" t="s">
        <v>141</v>
      </c>
      <c r="C144" s="48">
        <v>1.8</v>
      </c>
      <c r="D144" s="48">
        <v>0.26</v>
      </c>
    </row>
    <row r="145" spans="1:4" ht="12.75">
      <c r="A145" s="14" t="s">
        <v>175</v>
      </c>
      <c r="B145" s="14" t="s">
        <v>142</v>
      </c>
      <c r="C145" s="48">
        <v>2.44</v>
      </c>
      <c r="D145" s="48">
        <v>0.41</v>
      </c>
    </row>
    <row r="146" spans="1:4" ht="12.75">
      <c r="A146" s="14" t="s">
        <v>176</v>
      </c>
      <c r="B146" s="14" t="s">
        <v>143</v>
      </c>
      <c r="C146" s="48">
        <v>2.56</v>
      </c>
      <c r="D146" s="48">
        <v>0.43</v>
      </c>
    </row>
    <row r="147" spans="1:4" ht="12.75">
      <c r="A147" s="14" t="s">
        <v>167</v>
      </c>
      <c r="B147" s="14" t="s">
        <v>134</v>
      </c>
      <c r="C147" s="48">
        <v>10.43</v>
      </c>
      <c r="D147" s="48">
        <v>0.51</v>
      </c>
    </row>
    <row r="148" spans="1:4" ht="12.75">
      <c r="A148" s="14" t="s">
        <v>168</v>
      </c>
      <c r="B148" s="14" t="s">
        <v>135</v>
      </c>
      <c r="C148" s="48">
        <v>8.44</v>
      </c>
      <c r="D148" s="48">
        <v>0.57</v>
      </c>
    </row>
    <row r="149" spans="1:4" ht="12.75">
      <c r="A149" s="14" t="s">
        <v>169</v>
      </c>
      <c r="B149" s="14" t="s">
        <v>136</v>
      </c>
      <c r="C149" s="48">
        <v>5.08</v>
      </c>
      <c r="D149" s="48">
        <v>0.45</v>
      </c>
    </row>
    <row r="150" spans="1:4" ht="12.75">
      <c r="A150" s="14" t="s">
        <v>170</v>
      </c>
      <c r="B150" s="14" t="s">
        <v>137</v>
      </c>
      <c r="C150" s="48">
        <v>4.35</v>
      </c>
      <c r="D150" s="48">
        <v>0.3</v>
      </c>
    </row>
    <row r="151" spans="1:4" ht="12.75">
      <c r="A151" s="14" t="s">
        <v>171</v>
      </c>
      <c r="B151" s="14" t="s">
        <v>138</v>
      </c>
      <c r="C151" s="48">
        <v>3.35</v>
      </c>
      <c r="D151" s="48">
        <v>0.24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2"/>
  <dimension ref="A1:N121"/>
  <sheetViews>
    <sheetView workbookViewId="0" topLeftCell="A31">
      <selection activeCell="A1" sqref="A1"/>
    </sheetView>
  </sheetViews>
  <sheetFormatPr defaultColWidth="9.140625" defaultRowHeight="12.75"/>
  <cols>
    <col min="1" max="1" width="15.421875" style="0" customWidth="1"/>
    <col min="2" max="2" width="13.28125" style="0" customWidth="1"/>
    <col min="3" max="4" width="11.140625" style="0" customWidth="1"/>
    <col min="5" max="5" width="10.7109375" style="0" customWidth="1"/>
    <col min="6" max="6" width="11.7109375" style="0" customWidth="1"/>
    <col min="7" max="12" width="9.57421875" style="0" bestFit="1" customWidth="1"/>
    <col min="13" max="13" width="9.28125" style="0" bestFit="1" customWidth="1"/>
  </cols>
  <sheetData>
    <row r="1" ht="12.75">
      <c r="A1" s="20" t="s">
        <v>52</v>
      </c>
    </row>
    <row r="2" ht="13.5" thickBot="1"/>
    <row r="3" spans="1:13" ht="13.5" thickBot="1">
      <c r="A3" s="21" t="s">
        <v>53</v>
      </c>
      <c r="B3" s="22" t="s">
        <v>54</v>
      </c>
      <c r="C3" s="22" t="s">
        <v>55</v>
      </c>
      <c r="D3" s="22" t="s">
        <v>56</v>
      </c>
      <c r="E3" s="22" t="s">
        <v>57</v>
      </c>
      <c r="F3" s="22" t="s">
        <v>58</v>
      </c>
      <c r="G3" s="22" t="s">
        <v>59</v>
      </c>
      <c r="H3" s="22" t="s">
        <v>60</v>
      </c>
      <c r="I3" s="22" t="s">
        <v>61</v>
      </c>
      <c r="J3" s="22" t="s">
        <v>62</v>
      </c>
      <c r="K3" s="22" t="s">
        <v>63</v>
      </c>
      <c r="L3" s="22" t="s">
        <v>64</v>
      </c>
      <c r="M3" s="23" t="s">
        <v>65</v>
      </c>
    </row>
    <row r="4" spans="1:13" ht="12.75">
      <c r="A4" s="24" t="s">
        <v>16</v>
      </c>
      <c r="B4" s="25">
        <v>1.185</v>
      </c>
      <c r="C4" s="25">
        <v>0.956</v>
      </c>
      <c r="D4" s="25">
        <v>1.039</v>
      </c>
      <c r="E4" s="25">
        <v>0.941</v>
      </c>
      <c r="F4" s="25">
        <v>0.985</v>
      </c>
      <c r="G4" s="25">
        <v>0.965</v>
      </c>
      <c r="H4" s="25">
        <v>1.044</v>
      </c>
      <c r="I4" s="25">
        <v>1.117</v>
      </c>
      <c r="J4" s="25">
        <v>1.211</v>
      </c>
      <c r="K4" s="25">
        <v>1.035</v>
      </c>
      <c r="L4" s="25">
        <v>1.27</v>
      </c>
      <c r="M4" s="25">
        <v>1.097</v>
      </c>
    </row>
    <row r="5" spans="1:13" ht="12.75">
      <c r="A5" s="14" t="s">
        <v>15</v>
      </c>
      <c r="B5" s="26">
        <v>1.308</v>
      </c>
      <c r="C5" s="26">
        <v>1.307</v>
      </c>
      <c r="D5" s="26">
        <v>0.933</v>
      </c>
      <c r="E5" s="26">
        <v>1.049</v>
      </c>
      <c r="F5" s="26">
        <v>0.892</v>
      </c>
      <c r="G5" s="26">
        <v>0.632</v>
      </c>
      <c r="H5" s="26">
        <v>0.646</v>
      </c>
      <c r="I5" s="26">
        <v>0.68</v>
      </c>
      <c r="J5" s="26">
        <v>1.273</v>
      </c>
      <c r="K5" s="26">
        <v>1.293</v>
      </c>
      <c r="L5" s="26">
        <v>1.366</v>
      </c>
      <c r="M5" s="26">
        <v>1.066</v>
      </c>
    </row>
    <row r="6" spans="1:13" ht="12.75">
      <c r="A6" s="14" t="s">
        <v>51</v>
      </c>
      <c r="B6" s="26">
        <v>0.683</v>
      </c>
      <c r="C6" s="26">
        <v>1.011</v>
      </c>
      <c r="D6" s="26">
        <v>0.752</v>
      </c>
      <c r="E6" s="26">
        <v>1.18</v>
      </c>
      <c r="F6" s="26">
        <v>0.949</v>
      </c>
      <c r="G6" s="26">
        <v>0.543</v>
      </c>
      <c r="H6" s="26">
        <v>0.736</v>
      </c>
      <c r="I6" s="26">
        <v>0.712</v>
      </c>
      <c r="J6" s="26">
        <v>0.87</v>
      </c>
      <c r="K6" s="26">
        <v>1.362</v>
      </c>
      <c r="L6" s="26">
        <v>1.145</v>
      </c>
      <c r="M6" s="26">
        <v>1.226</v>
      </c>
    </row>
    <row r="7" spans="1:13" ht="12.75">
      <c r="A7" s="14" t="s">
        <v>19</v>
      </c>
      <c r="B7" s="26">
        <v>0.982</v>
      </c>
      <c r="C7" s="26">
        <v>1.1</v>
      </c>
      <c r="D7" s="26">
        <v>1.019</v>
      </c>
      <c r="E7" s="26">
        <v>1.062</v>
      </c>
      <c r="F7" s="26">
        <v>1.076</v>
      </c>
      <c r="G7" s="26">
        <v>1.068</v>
      </c>
      <c r="H7" s="26">
        <v>1.011</v>
      </c>
      <c r="I7" s="26">
        <v>0.996</v>
      </c>
      <c r="J7" s="26">
        <v>1.101</v>
      </c>
      <c r="K7" s="26">
        <v>1.084</v>
      </c>
      <c r="L7" s="26">
        <v>1.036</v>
      </c>
      <c r="M7" s="26">
        <v>1.052</v>
      </c>
    </row>
    <row r="8" spans="1:13" ht="12.75">
      <c r="A8" s="14" t="s">
        <v>17</v>
      </c>
      <c r="B8" s="26">
        <v>1.255</v>
      </c>
      <c r="C8" s="26">
        <v>1.086</v>
      </c>
      <c r="D8" s="26">
        <v>1.179</v>
      </c>
      <c r="E8" s="26">
        <v>1.171</v>
      </c>
      <c r="F8" s="26">
        <v>1.176</v>
      </c>
      <c r="G8" s="26">
        <v>1.148</v>
      </c>
      <c r="H8" s="26">
        <v>1.021</v>
      </c>
      <c r="I8" s="26">
        <v>0.983</v>
      </c>
      <c r="J8" s="26">
        <v>1.197</v>
      </c>
      <c r="K8" s="26">
        <v>1.199</v>
      </c>
      <c r="L8" s="26">
        <v>1.202</v>
      </c>
      <c r="M8" s="26">
        <v>1.198</v>
      </c>
    </row>
    <row r="9" spans="1:13" ht="12.75">
      <c r="A9" s="14" t="s">
        <v>18</v>
      </c>
      <c r="B9" s="26">
        <v>0.793</v>
      </c>
      <c r="C9" s="26">
        <v>0.804</v>
      </c>
      <c r="D9" s="26">
        <v>0.86</v>
      </c>
      <c r="E9" s="26">
        <v>0.834</v>
      </c>
      <c r="F9" s="26">
        <v>0.831</v>
      </c>
      <c r="G9" s="26">
        <v>0.933</v>
      </c>
      <c r="H9" s="26">
        <v>0.966</v>
      </c>
      <c r="I9" s="26"/>
      <c r="J9" s="26">
        <v>0.834</v>
      </c>
      <c r="K9" s="26">
        <v>0.787</v>
      </c>
      <c r="L9" s="26">
        <v>0.845</v>
      </c>
      <c r="M9" s="26">
        <v>0.876</v>
      </c>
    </row>
    <row r="10" spans="1:13" ht="12.75">
      <c r="A10" s="14" t="s">
        <v>14</v>
      </c>
      <c r="B10" s="26">
        <v>0.443</v>
      </c>
      <c r="C10" s="26">
        <v>0.445</v>
      </c>
      <c r="D10" s="26">
        <v>0.401</v>
      </c>
      <c r="E10" s="26">
        <v>0.483</v>
      </c>
      <c r="F10" s="26">
        <v>0.4</v>
      </c>
      <c r="G10" s="26">
        <v>0.444</v>
      </c>
      <c r="H10" s="26">
        <v>0.855</v>
      </c>
      <c r="I10" s="26">
        <v>0.934</v>
      </c>
      <c r="J10" s="26">
        <v>0.439</v>
      </c>
      <c r="K10" s="26">
        <v>0.42</v>
      </c>
      <c r="L10" s="26">
        <v>0.425</v>
      </c>
      <c r="M10" s="26">
        <v>0.479</v>
      </c>
    </row>
    <row r="11" spans="1:13" ht="12.75">
      <c r="A11" s="14" t="s">
        <v>66</v>
      </c>
      <c r="B11" s="26">
        <v>0.522</v>
      </c>
      <c r="C11" s="26">
        <v>0.424</v>
      </c>
      <c r="D11" s="26">
        <v>0.379</v>
      </c>
      <c r="E11" s="26">
        <v>0.268</v>
      </c>
      <c r="F11" s="26">
        <v>0.259</v>
      </c>
      <c r="G11" s="26">
        <v>0.482</v>
      </c>
      <c r="H11" s="26">
        <v>0.592</v>
      </c>
      <c r="I11" s="26">
        <v>0.751</v>
      </c>
      <c r="J11" s="26">
        <v>0.491</v>
      </c>
      <c r="K11" s="26">
        <v>0.222</v>
      </c>
      <c r="L11" s="26">
        <v>0.424</v>
      </c>
      <c r="M11" s="26">
        <v>0.561</v>
      </c>
    </row>
    <row r="12" spans="1:13" ht="12.75">
      <c r="A12" s="14" t="s">
        <v>67</v>
      </c>
      <c r="B12" s="26">
        <v>0.493</v>
      </c>
      <c r="C12" s="26">
        <v>0.416</v>
      </c>
      <c r="D12" s="26">
        <v>0.326</v>
      </c>
      <c r="E12" s="26">
        <v>0.272</v>
      </c>
      <c r="F12" s="26">
        <v>0.21</v>
      </c>
      <c r="G12" s="26">
        <v>0.306</v>
      </c>
      <c r="H12" s="26">
        <v>0.759</v>
      </c>
      <c r="I12" s="26">
        <v>0.551</v>
      </c>
      <c r="J12" s="26">
        <v>0.289</v>
      </c>
      <c r="K12" s="26">
        <v>0.251</v>
      </c>
      <c r="L12" s="26">
        <v>0.423</v>
      </c>
      <c r="M12" s="26">
        <v>0.581</v>
      </c>
    </row>
    <row r="13" spans="1:13" ht="12.75">
      <c r="A13" s="14" t="s">
        <v>68</v>
      </c>
      <c r="B13" s="26">
        <v>0.634</v>
      </c>
      <c r="C13" s="26">
        <v>0.534</v>
      </c>
      <c r="D13" s="26">
        <v>0.516</v>
      </c>
      <c r="E13" s="26">
        <v>0.396</v>
      </c>
      <c r="F13" s="26">
        <v>0.344</v>
      </c>
      <c r="G13" s="26">
        <v>0.23</v>
      </c>
      <c r="H13" s="26">
        <v>0.581</v>
      </c>
      <c r="I13" s="26">
        <v>1.211</v>
      </c>
      <c r="J13" s="26">
        <v>0.263</v>
      </c>
      <c r="K13" s="26">
        <v>0.318</v>
      </c>
      <c r="L13" s="26">
        <v>0.531</v>
      </c>
      <c r="M13" s="26">
        <v>0.635</v>
      </c>
    </row>
    <row r="14" spans="1:13" ht="12.75">
      <c r="A14" s="14" t="s">
        <v>38</v>
      </c>
      <c r="B14" s="26">
        <v>0.552</v>
      </c>
      <c r="C14" s="26">
        <v>0.461</v>
      </c>
      <c r="D14" s="26">
        <v>0.407</v>
      </c>
      <c r="E14" s="26">
        <v>0.313</v>
      </c>
      <c r="F14" s="26">
        <v>0.277</v>
      </c>
      <c r="G14" s="26">
        <v>0.302</v>
      </c>
      <c r="H14" s="26">
        <v>0.634</v>
      </c>
      <c r="I14" s="26">
        <v>0.652</v>
      </c>
      <c r="J14" s="26">
        <v>0.276</v>
      </c>
      <c r="K14" s="26">
        <v>0.294</v>
      </c>
      <c r="L14" s="26">
        <v>0.46</v>
      </c>
      <c r="M14" s="26">
        <v>0.573</v>
      </c>
    </row>
    <row r="15" spans="1:13" ht="12.75">
      <c r="A15" s="14" t="s">
        <v>39</v>
      </c>
      <c r="B15" s="26">
        <v>0.579</v>
      </c>
      <c r="C15" s="26">
        <v>0.49</v>
      </c>
      <c r="D15" s="26">
        <v>0.407</v>
      </c>
      <c r="E15" s="26">
        <v>0.345</v>
      </c>
      <c r="F15" s="26">
        <v>0.278</v>
      </c>
      <c r="G15" s="26">
        <v>0.317</v>
      </c>
      <c r="H15" s="26">
        <v>0.603</v>
      </c>
      <c r="I15" s="26">
        <v>0.749</v>
      </c>
      <c r="J15" s="26">
        <v>0.433</v>
      </c>
      <c r="K15" s="26">
        <v>0.22</v>
      </c>
      <c r="L15" s="26">
        <v>0.512</v>
      </c>
      <c r="M15" s="26">
        <v>0.641</v>
      </c>
    </row>
    <row r="16" spans="1:13" ht="12.75">
      <c r="A16" s="14" t="s">
        <v>21</v>
      </c>
      <c r="B16" s="26">
        <v>12</v>
      </c>
      <c r="C16" s="26">
        <v>12</v>
      </c>
      <c r="D16" s="26">
        <v>12</v>
      </c>
      <c r="E16" s="26">
        <v>1.86792701837738</v>
      </c>
      <c r="F16" s="26">
        <v>3.089229325048773</v>
      </c>
      <c r="G16" s="26">
        <v>0.08250058411962231</v>
      </c>
      <c r="H16" s="26">
        <v>0.49832371732446135</v>
      </c>
      <c r="I16" s="26">
        <v>0.578707544225874</v>
      </c>
      <c r="J16" s="26">
        <v>0.2846926655448877</v>
      </c>
      <c r="K16" s="26">
        <v>2.293314346106076</v>
      </c>
      <c r="L16" s="26">
        <v>12</v>
      </c>
      <c r="M16" s="26">
        <v>12</v>
      </c>
    </row>
    <row r="17" spans="1:13" ht="12.75">
      <c r="A17" s="14" t="s">
        <v>20</v>
      </c>
      <c r="B17" s="26">
        <v>0.882</v>
      </c>
      <c r="C17" s="26">
        <v>0.871</v>
      </c>
      <c r="D17" s="26">
        <v>0.908</v>
      </c>
      <c r="E17" s="26">
        <v>0.911</v>
      </c>
      <c r="F17" s="26">
        <v>0.909</v>
      </c>
      <c r="G17" s="26">
        <v>0.908</v>
      </c>
      <c r="H17" s="26">
        <v>0.899</v>
      </c>
      <c r="I17" s="26">
        <v>0.925</v>
      </c>
      <c r="J17" s="26">
        <v>0.944</v>
      </c>
      <c r="K17" s="26">
        <v>0.89</v>
      </c>
      <c r="L17" s="26">
        <v>0.943</v>
      </c>
      <c r="M17" s="26">
        <v>0.923</v>
      </c>
    </row>
    <row r="18" spans="1:13" ht="12.75">
      <c r="A18" s="14" t="s">
        <v>69</v>
      </c>
      <c r="B18" s="26">
        <v>0.624</v>
      </c>
      <c r="C18" s="26">
        <v>0.574</v>
      </c>
      <c r="D18" s="26">
        <v>0.524</v>
      </c>
      <c r="E18" s="26">
        <v>0.557</v>
      </c>
      <c r="F18" s="26">
        <v>0.508</v>
      </c>
      <c r="G18" s="26">
        <v>0.607</v>
      </c>
      <c r="H18" s="26">
        <v>0.901</v>
      </c>
      <c r="I18" s="26">
        <v>1.025</v>
      </c>
      <c r="J18" s="26">
        <v>0.658</v>
      </c>
      <c r="K18" s="26">
        <v>0.494</v>
      </c>
      <c r="L18" s="26">
        <v>0.608</v>
      </c>
      <c r="M18" s="26">
        <v>0.677</v>
      </c>
    </row>
    <row r="19" spans="1:13" ht="12.75">
      <c r="A19" s="14" t="s">
        <v>47</v>
      </c>
      <c r="B19" s="29">
        <v>1</v>
      </c>
      <c r="C19" s="29">
        <v>1</v>
      </c>
      <c r="D19" s="29">
        <v>1</v>
      </c>
      <c r="E19" s="29">
        <v>1</v>
      </c>
      <c r="F19" s="29">
        <v>1</v>
      </c>
      <c r="G19" s="29">
        <v>1</v>
      </c>
      <c r="H19" s="29">
        <v>1</v>
      </c>
      <c r="I19" s="29">
        <v>1</v>
      </c>
      <c r="J19" s="29">
        <v>1</v>
      </c>
      <c r="K19" s="29">
        <v>1</v>
      </c>
      <c r="L19" s="29">
        <v>1</v>
      </c>
      <c r="M19" s="29">
        <v>1</v>
      </c>
    </row>
    <row r="20" spans="1:13" ht="12.75">
      <c r="A20" s="14" t="s">
        <v>28</v>
      </c>
      <c r="B20" s="29">
        <v>12</v>
      </c>
      <c r="C20" s="29">
        <v>12</v>
      </c>
      <c r="D20" s="29">
        <v>0.2590936094197653</v>
      </c>
      <c r="E20" s="29">
        <v>0.5739589664792448</v>
      </c>
      <c r="F20" s="29">
        <v>0.6045399798771501</v>
      </c>
      <c r="G20" s="29">
        <v>0.7917386890912711</v>
      </c>
      <c r="H20" s="29">
        <v>0.8650856641739438</v>
      </c>
      <c r="I20" s="29">
        <v>0.742208681350903</v>
      </c>
      <c r="J20" s="29">
        <v>0.5600530332326615</v>
      </c>
      <c r="K20" s="29">
        <v>0.5391046709921731</v>
      </c>
      <c r="L20" s="29">
        <v>0.31344793619234096</v>
      </c>
      <c r="M20" s="29">
        <v>12</v>
      </c>
    </row>
    <row r="21" ht="13.5" thickBot="1"/>
    <row r="22" spans="1:6" ht="13.5" thickBot="1">
      <c r="A22" s="75" t="s">
        <v>109</v>
      </c>
      <c r="B22" s="76"/>
      <c r="C22" s="76"/>
      <c r="D22" s="76"/>
      <c r="E22" s="77"/>
      <c r="F22" s="31"/>
    </row>
    <row r="23" spans="1:5" ht="63.75">
      <c r="A23" s="37" t="s">
        <v>70</v>
      </c>
      <c r="B23" s="38" t="s">
        <v>71</v>
      </c>
      <c r="C23" s="38" t="s">
        <v>72</v>
      </c>
      <c r="D23" s="38" t="s">
        <v>73</v>
      </c>
      <c r="E23" s="39" t="s">
        <v>102</v>
      </c>
    </row>
    <row r="24" spans="1:5" ht="12.75">
      <c r="A24" s="36" t="s">
        <v>16</v>
      </c>
      <c r="B24" s="27">
        <v>0.701</v>
      </c>
      <c r="C24" s="27">
        <v>0.924</v>
      </c>
      <c r="D24" s="27">
        <v>1.226</v>
      </c>
      <c r="E24" s="27">
        <v>0.117</v>
      </c>
    </row>
    <row r="25" spans="1:5" ht="12.75">
      <c r="A25" s="36" t="s">
        <v>15</v>
      </c>
      <c r="B25" s="27">
        <v>1.427</v>
      </c>
      <c r="C25" s="27">
        <v>1.24</v>
      </c>
      <c r="D25" s="27">
        <v>0.749</v>
      </c>
      <c r="E25" s="27">
        <v>0.235</v>
      </c>
    </row>
    <row r="26" spans="1:5" ht="12.75">
      <c r="A26" s="36" t="s">
        <v>51</v>
      </c>
      <c r="B26" s="27">
        <v>0.82</v>
      </c>
      <c r="C26" s="27">
        <v>0.951</v>
      </c>
      <c r="D26" s="27">
        <v>0.75</v>
      </c>
      <c r="E26" s="27">
        <v>0.218</v>
      </c>
    </row>
    <row r="27" spans="1:5" ht="12.75">
      <c r="A27" s="36" t="s">
        <v>19</v>
      </c>
      <c r="B27" s="27">
        <v>1.116</v>
      </c>
      <c r="C27" s="27">
        <v>1.153</v>
      </c>
      <c r="D27" s="27">
        <v>0.896</v>
      </c>
      <c r="E27" s="27">
        <v>0.655</v>
      </c>
    </row>
    <row r="28" spans="1:5" ht="12.75">
      <c r="A28" s="36" t="s">
        <v>17</v>
      </c>
      <c r="B28" s="27">
        <v>1.478</v>
      </c>
      <c r="C28" s="27">
        <v>1.361</v>
      </c>
      <c r="D28" s="27">
        <v>0.855</v>
      </c>
      <c r="E28" s="27">
        <v>0.491</v>
      </c>
    </row>
    <row r="29" spans="1:5" ht="12.75">
      <c r="A29" s="36" t="s">
        <v>18</v>
      </c>
      <c r="B29" s="27">
        <v>0.667</v>
      </c>
      <c r="C29" s="27">
        <v>0.733</v>
      </c>
      <c r="D29" s="27">
        <v>1.11</v>
      </c>
      <c r="E29" s="27">
        <v>0.4</v>
      </c>
    </row>
    <row r="30" spans="1:5" ht="12.75">
      <c r="A30" s="36" t="s">
        <v>14</v>
      </c>
      <c r="B30" s="27">
        <v>0.647</v>
      </c>
      <c r="C30" s="27">
        <v>0.376</v>
      </c>
      <c r="D30" s="27">
        <v>1.063</v>
      </c>
      <c r="E30" s="27">
        <v>0.286</v>
      </c>
    </row>
    <row r="31" spans="1:5" ht="12.75">
      <c r="A31" s="36" t="s">
        <v>66</v>
      </c>
      <c r="B31" s="27">
        <v>0.133</v>
      </c>
      <c r="C31" s="27">
        <v>0.249</v>
      </c>
      <c r="D31" s="27">
        <v>1.232</v>
      </c>
      <c r="E31" s="27">
        <v>0.158</v>
      </c>
    </row>
    <row r="32" spans="1:5" ht="12.75">
      <c r="A32" s="36" t="s">
        <v>84</v>
      </c>
      <c r="B32" s="27">
        <v>0.133</v>
      </c>
      <c r="C32" s="27">
        <v>0.249</v>
      </c>
      <c r="D32" s="27">
        <v>1.232</v>
      </c>
      <c r="E32" s="27">
        <v>0.158</v>
      </c>
    </row>
    <row r="33" spans="1:8" ht="12.75">
      <c r="A33" s="36" t="s">
        <v>85</v>
      </c>
      <c r="B33" s="27">
        <v>0.133</v>
      </c>
      <c r="C33" s="27">
        <v>0.249</v>
      </c>
      <c r="D33" s="27">
        <v>1.232</v>
      </c>
      <c r="E33" s="27">
        <v>0.158</v>
      </c>
      <c r="H33" s="11"/>
    </row>
    <row r="34" spans="1:8" ht="12.75">
      <c r="A34" s="36" t="s">
        <v>86</v>
      </c>
      <c r="B34" s="27">
        <v>0.133</v>
      </c>
      <c r="C34" s="27">
        <v>0.249</v>
      </c>
      <c r="D34" s="27">
        <v>1.232</v>
      </c>
      <c r="E34" s="27">
        <v>0.158</v>
      </c>
      <c r="H34" s="11"/>
    </row>
    <row r="35" spans="1:8" ht="12.75">
      <c r="A35" s="36" t="s">
        <v>67</v>
      </c>
      <c r="B35" s="27">
        <v>0.176</v>
      </c>
      <c r="C35" s="27">
        <v>0.224</v>
      </c>
      <c r="D35" s="27">
        <v>2.075</v>
      </c>
      <c r="E35" s="27">
        <v>0.194</v>
      </c>
      <c r="H35" s="11"/>
    </row>
    <row r="36" spans="1:8" ht="12.75">
      <c r="A36" s="36" t="s">
        <v>95</v>
      </c>
      <c r="B36" s="27">
        <v>0.176</v>
      </c>
      <c r="C36" s="27">
        <v>0.224</v>
      </c>
      <c r="D36" s="27">
        <v>2.075</v>
      </c>
      <c r="E36" s="27">
        <v>0.194</v>
      </c>
      <c r="H36" s="11"/>
    </row>
    <row r="37" spans="1:8" ht="12.75">
      <c r="A37" s="36" t="s">
        <v>96</v>
      </c>
      <c r="B37" s="27">
        <v>0.176</v>
      </c>
      <c r="C37" s="27">
        <v>0.224</v>
      </c>
      <c r="D37" s="27">
        <v>2.075</v>
      </c>
      <c r="E37" s="27">
        <v>0.194</v>
      </c>
      <c r="H37" s="9"/>
    </row>
    <row r="38" spans="1:8" ht="12.75">
      <c r="A38" s="36" t="s">
        <v>97</v>
      </c>
      <c r="B38" s="27">
        <v>0.176</v>
      </c>
      <c r="C38" s="27">
        <v>0.224</v>
      </c>
      <c r="D38" s="27">
        <v>2.075</v>
      </c>
      <c r="E38" s="27">
        <v>0.194</v>
      </c>
      <c r="H38" s="11"/>
    </row>
    <row r="39" spans="1:8" ht="12.75">
      <c r="A39" s="36" t="s">
        <v>68</v>
      </c>
      <c r="B39" s="27">
        <v>0.184</v>
      </c>
      <c r="C39" s="27">
        <v>0.274</v>
      </c>
      <c r="D39" s="27">
        <v>8.928</v>
      </c>
      <c r="E39" s="27">
        <v>0.238</v>
      </c>
      <c r="H39" s="11"/>
    </row>
    <row r="40" spans="1:8" ht="12.75">
      <c r="A40" s="36" t="s">
        <v>92</v>
      </c>
      <c r="B40" s="27">
        <v>0.184</v>
      </c>
      <c r="C40" s="27">
        <v>0.274</v>
      </c>
      <c r="D40" s="27">
        <v>8.928</v>
      </c>
      <c r="E40" s="27">
        <v>0.238</v>
      </c>
      <c r="H40" s="11"/>
    </row>
    <row r="41" spans="1:8" ht="12.75">
      <c r="A41" s="36" t="s">
        <v>93</v>
      </c>
      <c r="B41" s="27">
        <v>0.184</v>
      </c>
      <c r="C41" s="27">
        <v>0.274</v>
      </c>
      <c r="D41" s="27">
        <v>8.928</v>
      </c>
      <c r="E41" s="27">
        <v>0.238</v>
      </c>
      <c r="H41" s="9"/>
    </row>
    <row r="42" spans="1:8" ht="12.75">
      <c r="A42" s="36" t="s">
        <v>94</v>
      </c>
      <c r="B42" s="27">
        <v>0.184</v>
      </c>
      <c r="C42" s="27">
        <v>0.274</v>
      </c>
      <c r="D42" s="27">
        <v>8.928</v>
      </c>
      <c r="E42" s="27">
        <v>0.238</v>
      </c>
      <c r="H42" s="11"/>
    </row>
    <row r="43" spans="1:8" ht="12.75">
      <c r="A43" s="36" t="s">
        <v>38</v>
      </c>
      <c r="B43" s="27">
        <v>0.169</v>
      </c>
      <c r="C43" s="27">
        <v>0.25</v>
      </c>
      <c r="D43" s="27">
        <v>2.568</v>
      </c>
      <c r="E43" s="27">
        <v>0.21</v>
      </c>
      <c r="H43" s="10"/>
    </row>
    <row r="44" spans="1:8" ht="12.75">
      <c r="A44" s="36" t="s">
        <v>39</v>
      </c>
      <c r="B44" s="27">
        <v>0.147</v>
      </c>
      <c r="C44" s="27">
        <v>0.244</v>
      </c>
      <c r="D44" s="27">
        <v>3.522</v>
      </c>
      <c r="E44" s="27">
        <v>0.178</v>
      </c>
      <c r="H44" s="10"/>
    </row>
    <row r="45" spans="1:5" ht="12.75">
      <c r="A45" s="36" t="s">
        <v>125</v>
      </c>
      <c r="B45" s="27">
        <v>12</v>
      </c>
      <c r="C45" s="27">
        <v>12</v>
      </c>
      <c r="D45" s="27">
        <v>0.58</v>
      </c>
      <c r="E45" s="27">
        <v>0.17</v>
      </c>
    </row>
    <row r="46" spans="1:5" ht="12.75">
      <c r="A46" s="36" t="s">
        <v>126</v>
      </c>
      <c r="B46" s="27">
        <v>12</v>
      </c>
      <c r="C46" s="27">
        <v>12</v>
      </c>
      <c r="D46" s="27">
        <v>0.58</v>
      </c>
      <c r="E46" s="27">
        <v>0.17</v>
      </c>
    </row>
    <row r="47" spans="1:8" ht="12.75">
      <c r="A47" s="36" t="s">
        <v>127</v>
      </c>
      <c r="B47" s="27">
        <v>12</v>
      </c>
      <c r="C47" s="27">
        <v>12</v>
      </c>
      <c r="D47" s="27">
        <v>0.58</v>
      </c>
      <c r="E47" s="27">
        <v>0.17</v>
      </c>
      <c r="H47" s="9"/>
    </row>
    <row r="48" spans="1:8" ht="12.75">
      <c r="A48" s="36" t="s">
        <v>128</v>
      </c>
      <c r="B48" s="27">
        <v>12</v>
      </c>
      <c r="C48" s="27">
        <v>12</v>
      </c>
      <c r="D48" s="27">
        <v>0.58</v>
      </c>
      <c r="E48" s="27">
        <v>0.17</v>
      </c>
      <c r="H48" s="9"/>
    </row>
    <row r="49" spans="1:8" ht="12.75">
      <c r="A49" s="36" t="s">
        <v>87</v>
      </c>
      <c r="B49" s="27">
        <v>12</v>
      </c>
      <c r="C49" s="27">
        <v>12</v>
      </c>
      <c r="D49" s="27">
        <v>0.58</v>
      </c>
      <c r="E49" s="27">
        <v>0.17</v>
      </c>
      <c r="H49" s="9"/>
    </row>
    <row r="50" spans="1:8" ht="12.75">
      <c r="A50" s="36" t="s">
        <v>88</v>
      </c>
      <c r="B50" s="27">
        <v>12</v>
      </c>
      <c r="C50" s="27">
        <v>12</v>
      </c>
      <c r="D50" s="27">
        <v>0.58</v>
      </c>
      <c r="E50" s="27">
        <v>0.17</v>
      </c>
      <c r="H50" s="9"/>
    </row>
    <row r="51" spans="1:8" ht="12.75">
      <c r="A51" s="36" t="s">
        <v>89</v>
      </c>
      <c r="B51" s="27">
        <v>12</v>
      </c>
      <c r="C51" s="27">
        <v>12</v>
      </c>
      <c r="D51" s="27">
        <v>0.58</v>
      </c>
      <c r="E51" s="27">
        <v>0.17</v>
      </c>
      <c r="H51" s="9"/>
    </row>
    <row r="52" spans="1:8" ht="12.75">
      <c r="A52" s="36" t="s">
        <v>124</v>
      </c>
      <c r="B52" s="27">
        <v>12</v>
      </c>
      <c r="C52" s="27">
        <v>12</v>
      </c>
      <c r="D52" s="27">
        <v>0.58</v>
      </c>
      <c r="E52" s="27">
        <v>0.17</v>
      </c>
      <c r="H52" s="9"/>
    </row>
    <row r="53" spans="1:8" ht="12.75">
      <c r="A53" s="36" t="s">
        <v>20</v>
      </c>
      <c r="B53" s="27">
        <v>0.739</v>
      </c>
      <c r="C53" s="27">
        <v>0.838</v>
      </c>
      <c r="D53" s="27">
        <v>0.943</v>
      </c>
      <c r="E53" s="27">
        <v>0.452</v>
      </c>
      <c r="H53" s="9"/>
    </row>
    <row r="54" spans="1:14" s="35" customFormat="1" ht="12.75">
      <c r="A54" s="36" t="s">
        <v>69</v>
      </c>
      <c r="B54" s="27">
        <v>0.322</v>
      </c>
      <c r="C54" s="27">
        <v>0.4</v>
      </c>
      <c r="D54" s="27">
        <v>1.908</v>
      </c>
      <c r="E54" s="27">
        <v>0.306</v>
      </c>
      <c r="F54" s="34"/>
      <c r="G54" s="32"/>
      <c r="H54" s="32"/>
      <c r="I54" s="32"/>
      <c r="J54" s="32"/>
      <c r="K54" s="34"/>
      <c r="L54" s="32"/>
      <c r="M54" s="32"/>
      <c r="N54" s="32"/>
    </row>
    <row r="55" spans="1:8" ht="12.75">
      <c r="A55" s="36" t="s">
        <v>47</v>
      </c>
      <c r="B55" s="27">
        <v>1</v>
      </c>
      <c r="C55" s="27">
        <v>1</v>
      </c>
      <c r="D55" s="27">
        <v>1</v>
      </c>
      <c r="E55" s="27">
        <v>1</v>
      </c>
      <c r="H55" s="9"/>
    </row>
    <row r="56" spans="1:8" ht="12.75">
      <c r="A56" s="40" t="s">
        <v>29</v>
      </c>
      <c r="B56" s="33" t="s">
        <v>105</v>
      </c>
      <c r="C56" s="33" t="s">
        <v>105</v>
      </c>
      <c r="D56" s="33" t="s">
        <v>105</v>
      </c>
      <c r="E56" s="33">
        <v>0.5131362889983581</v>
      </c>
      <c r="H56" s="9"/>
    </row>
    <row r="57" spans="1:8" ht="12.75">
      <c r="A57" s="40" t="s">
        <v>129</v>
      </c>
      <c r="B57" s="33" t="s">
        <v>105</v>
      </c>
      <c r="C57" s="33" t="s">
        <v>105</v>
      </c>
      <c r="D57" s="33" t="s">
        <v>105</v>
      </c>
      <c r="E57" s="33">
        <v>0.17</v>
      </c>
      <c r="H57" s="9"/>
    </row>
    <row r="58" spans="1:8" ht="12.75">
      <c r="A58" s="36" t="s">
        <v>28</v>
      </c>
      <c r="B58" s="27">
        <v>12</v>
      </c>
      <c r="C58" s="27">
        <v>12</v>
      </c>
      <c r="D58" s="27">
        <f>H20</f>
        <v>0.8650856641739438</v>
      </c>
      <c r="E58" s="27">
        <v>0.3</v>
      </c>
      <c r="H58" s="9"/>
    </row>
    <row r="59" spans="1:8" ht="12.75">
      <c r="A59" s="36" t="s">
        <v>31</v>
      </c>
      <c r="B59" s="33" t="s">
        <v>105</v>
      </c>
      <c r="C59" s="33" t="s">
        <v>105</v>
      </c>
      <c r="D59" s="33" t="s">
        <v>105</v>
      </c>
      <c r="E59" s="33">
        <v>0.4769260106788709</v>
      </c>
      <c r="H59" s="9"/>
    </row>
    <row r="60" spans="1:8" ht="12.75">
      <c r="A60" s="40" t="s">
        <v>32</v>
      </c>
      <c r="B60" s="33" t="s">
        <v>105</v>
      </c>
      <c r="C60" s="33" t="s">
        <v>105</v>
      </c>
      <c r="D60" s="33" t="s">
        <v>105</v>
      </c>
      <c r="E60" s="33">
        <v>0.5131362889983581</v>
      </c>
      <c r="H60" s="9"/>
    </row>
    <row r="61" spans="1:8" ht="12.75">
      <c r="A61" s="40" t="s">
        <v>104</v>
      </c>
      <c r="B61" s="33" t="s">
        <v>105</v>
      </c>
      <c r="C61" s="33" t="s">
        <v>105</v>
      </c>
      <c r="D61" s="33" t="s">
        <v>105</v>
      </c>
      <c r="E61" s="33">
        <v>0.5410609481753533</v>
      </c>
      <c r="H61" s="9"/>
    </row>
    <row r="62" spans="1:8" ht="12.75">
      <c r="A62" s="36" t="s">
        <v>33</v>
      </c>
      <c r="B62" s="33" t="s">
        <v>105</v>
      </c>
      <c r="C62" s="33" t="s">
        <v>105</v>
      </c>
      <c r="D62" s="33" t="s">
        <v>105</v>
      </c>
      <c r="E62" s="33">
        <v>0.4835377094432862</v>
      </c>
      <c r="H62" s="9"/>
    </row>
    <row r="63" spans="1:8" ht="12.75">
      <c r="A63" s="40" t="s">
        <v>34</v>
      </c>
      <c r="B63" s="33" t="s">
        <v>105</v>
      </c>
      <c r="C63" s="33" t="s">
        <v>105</v>
      </c>
      <c r="D63" s="33" t="s">
        <v>105</v>
      </c>
      <c r="E63" s="33">
        <v>0.5995833333333331</v>
      </c>
      <c r="H63" s="9"/>
    </row>
    <row r="64" spans="1:8" ht="12.75">
      <c r="A64" s="40" t="s">
        <v>35</v>
      </c>
      <c r="B64" s="33" t="s">
        <v>105</v>
      </c>
      <c r="C64" s="33" t="s">
        <v>105</v>
      </c>
      <c r="D64" s="33" t="s">
        <v>105</v>
      </c>
      <c r="E64" s="33">
        <v>0.5381258853863778</v>
      </c>
      <c r="H64" s="9"/>
    </row>
    <row r="65" spans="1:8" ht="12.75">
      <c r="A65" s="40" t="s">
        <v>36</v>
      </c>
      <c r="B65" s="33" t="s">
        <v>105</v>
      </c>
      <c r="C65" s="33" t="s">
        <v>105</v>
      </c>
      <c r="D65" s="33" t="s">
        <v>105</v>
      </c>
      <c r="E65" s="33">
        <v>0.5710375729775381</v>
      </c>
      <c r="H65" s="9"/>
    </row>
    <row r="66" spans="1:5" ht="69" customHeight="1" thickBot="1">
      <c r="A66" s="72" t="s">
        <v>74</v>
      </c>
      <c r="B66" s="73"/>
      <c r="C66" s="73"/>
      <c r="D66" s="73"/>
      <c r="E66" s="74"/>
    </row>
    <row r="67" ht="12.75">
      <c r="A67" s="28"/>
    </row>
    <row r="68" ht="13.5" thickBot="1">
      <c r="A68" s="28"/>
    </row>
    <row r="69" spans="1:5" ht="13.5" thickBot="1">
      <c r="A69" s="75" t="s">
        <v>110</v>
      </c>
      <c r="B69" s="76"/>
      <c r="C69" s="76"/>
      <c r="D69" s="76"/>
      <c r="E69" s="77"/>
    </row>
    <row r="70" spans="1:5" ht="63.75">
      <c r="A70" s="37" t="s">
        <v>70</v>
      </c>
      <c r="B70" s="38" t="s">
        <v>71</v>
      </c>
      <c r="C70" s="38" t="s">
        <v>72</v>
      </c>
      <c r="D70" s="38" t="s">
        <v>73</v>
      </c>
      <c r="E70" s="39" t="s">
        <v>77</v>
      </c>
    </row>
    <row r="71" spans="1:5" ht="12.75">
      <c r="A71" s="36" t="s">
        <v>16</v>
      </c>
      <c r="B71" s="41">
        <v>0.035</v>
      </c>
      <c r="C71" s="41">
        <v>0.027</v>
      </c>
      <c r="D71" s="41">
        <v>0.02</v>
      </c>
      <c r="E71" s="41">
        <v>0.212</v>
      </c>
    </row>
    <row r="72" spans="1:5" ht="12.75">
      <c r="A72" s="36" t="s">
        <v>15</v>
      </c>
      <c r="B72" s="41">
        <v>0.022</v>
      </c>
      <c r="C72" s="41">
        <v>0.026</v>
      </c>
      <c r="D72" s="41">
        <v>0.042</v>
      </c>
      <c r="E72" s="41">
        <v>0.135</v>
      </c>
    </row>
    <row r="73" spans="1:5" ht="12.75">
      <c r="A73" s="36" t="s">
        <v>51</v>
      </c>
      <c r="B73" s="41">
        <v>0.035</v>
      </c>
      <c r="C73" s="41">
        <v>0.03</v>
      </c>
      <c r="D73" s="41">
        <v>0.038</v>
      </c>
      <c r="E73" s="41">
        <v>0.132</v>
      </c>
    </row>
    <row r="74" spans="1:5" ht="12.75">
      <c r="A74" s="36" t="s">
        <v>19</v>
      </c>
      <c r="B74" s="41">
        <v>0.278</v>
      </c>
      <c r="C74" s="41">
        <v>0.269</v>
      </c>
      <c r="D74" s="41">
        <v>0.346</v>
      </c>
      <c r="E74" s="41">
        <v>0.474</v>
      </c>
    </row>
    <row r="75" spans="1:8" ht="12.75">
      <c r="A75" s="36" t="s">
        <v>17</v>
      </c>
      <c r="B75" s="41">
        <v>0.177</v>
      </c>
      <c r="C75" s="41">
        <v>0.193</v>
      </c>
      <c r="D75" s="41">
        <v>0.307</v>
      </c>
      <c r="E75" s="41">
        <v>0.534</v>
      </c>
      <c r="H75" s="11"/>
    </row>
    <row r="76" spans="1:8" ht="12.75">
      <c r="A76" s="36" t="s">
        <v>18</v>
      </c>
      <c r="B76" s="41">
        <v>0.305</v>
      </c>
      <c r="C76" s="41">
        <v>0.278</v>
      </c>
      <c r="D76" s="41">
        <v>0.183</v>
      </c>
      <c r="E76" s="41">
        <v>0.508</v>
      </c>
      <c r="H76" s="11"/>
    </row>
    <row r="77" spans="1:8" ht="12.75">
      <c r="A77" s="36" t="s">
        <v>66</v>
      </c>
      <c r="B77" s="41">
        <v>0.664</v>
      </c>
      <c r="C77" s="41">
        <v>0.355</v>
      </c>
      <c r="D77" s="41">
        <v>0.072</v>
      </c>
      <c r="E77" s="41">
        <v>0.559</v>
      </c>
      <c r="H77" s="11"/>
    </row>
    <row r="78" spans="1:8" ht="12.75">
      <c r="A78" s="36" t="str">
        <f aca="true" t="shared" si="0" ref="A78:A86">A32</f>
        <v>ResSpHtHPZ1</v>
      </c>
      <c r="B78" s="41">
        <v>0.664</v>
      </c>
      <c r="C78" s="41">
        <v>0.355</v>
      </c>
      <c r="D78" s="41">
        <v>0.072</v>
      </c>
      <c r="E78" s="41">
        <v>0.559</v>
      </c>
      <c r="H78" s="11"/>
    </row>
    <row r="79" spans="1:8" ht="12.75">
      <c r="A79" s="36" t="str">
        <f t="shared" si="0"/>
        <v>ResSpHtHPZ2</v>
      </c>
      <c r="B79" s="41">
        <v>0.664</v>
      </c>
      <c r="C79" s="41">
        <v>0.355</v>
      </c>
      <c r="D79" s="41">
        <v>0.072</v>
      </c>
      <c r="E79" s="41">
        <v>0.559</v>
      </c>
      <c r="H79" s="9"/>
    </row>
    <row r="80" spans="1:8" ht="12.75">
      <c r="A80" s="36" t="str">
        <f t="shared" si="0"/>
        <v>ResSpHtHPZ3</v>
      </c>
      <c r="B80" s="41">
        <v>0.664</v>
      </c>
      <c r="C80" s="41">
        <v>0.355</v>
      </c>
      <c r="D80" s="41">
        <v>0.072</v>
      </c>
      <c r="E80" s="41">
        <v>0.559</v>
      </c>
      <c r="H80" s="11"/>
    </row>
    <row r="81" spans="1:8" ht="12.75">
      <c r="A81" s="36" t="str">
        <f t="shared" si="0"/>
        <v>ResSpHtFAF</v>
      </c>
      <c r="B81" s="41">
        <v>0.476</v>
      </c>
      <c r="C81" s="41">
        <v>0.374</v>
      </c>
      <c r="D81" s="41">
        <v>0.04</v>
      </c>
      <c r="E81" s="41">
        <v>0.431</v>
      </c>
      <c r="H81" s="11"/>
    </row>
    <row r="82" spans="1:8" ht="12.75">
      <c r="A82" s="36" t="str">
        <f t="shared" si="0"/>
        <v>ResSpHtFAFZ1</v>
      </c>
      <c r="B82" s="41">
        <v>0.476</v>
      </c>
      <c r="C82" s="41">
        <v>0.374</v>
      </c>
      <c r="D82" s="41">
        <v>0.04</v>
      </c>
      <c r="E82" s="41">
        <v>0.431</v>
      </c>
      <c r="H82" s="11"/>
    </row>
    <row r="83" spans="1:8" ht="12.75">
      <c r="A83" s="36" t="str">
        <f t="shared" si="0"/>
        <v>ResSpHtFAFZ2</v>
      </c>
      <c r="B83" s="41">
        <v>0.476</v>
      </c>
      <c r="C83" s="41">
        <v>0.374</v>
      </c>
      <c r="D83" s="41">
        <v>0.04</v>
      </c>
      <c r="E83" s="41">
        <v>0.431</v>
      </c>
      <c r="H83" s="9"/>
    </row>
    <row r="84" spans="1:8" ht="12.75">
      <c r="A84" s="36" t="str">
        <f t="shared" si="0"/>
        <v>ResSpHtFAFZ3</v>
      </c>
      <c r="B84" s="41">
        <v>0.476</v>
      </c>
      <c r="C84" s="41">
        <v>0.374</v>
      </c>
      <c r="D84" s="41">
        <v>0.04</v>
      </c>
      <c r="E84" s="41">
        <v>0.431</v>
      </c>
      <c r="H84" s="11"/>
    </row>
    <row r="85" spans="1:8" ht="12.75">
      <c r="A85" s="36" t="str">
        <f t="shared" si="0"/>
        <v>ResSpHtBB</v>
      </c>
      <c r="B85" s="41">
        <v>0.697</v>
      </c>
      <c r="C85" s="41">
        <v>0.47</v>
      </c>
      <c r="D85" s="41">
        <v>0.014</v>
      </c>
      <c r="E85" s="41">
        <v>0.54</v>
      </c>
      <c r="H85" s="10"/>
    </row>
    <row r="86" spans="1:8" ht="12.75">
      <c r="A86" s="36" t="str">
        <f t="shared" si="0"/>
        <v>ResSpHtBBZ1</v>
      </c>
      <c r="B86" s="41">
        <v>0.697</v>
      </c>
      <c r="C86" s="41">
        <v>0.47</v>
      </c>
      <c r="D86" s="41">
        <v>0.014</v>
      </c>
      <c r="E86" s="41">
        <v>0.54</v>
      </c>
      <c r="H86" s="10"/>
    </row>
    <row r="87" spans="1:5" ht="12.75">
      <c r="A87" s="36" t="str">
        <f aca="true" t="shared" si="1" ref="A87:A98">A41</f>
        <v>ResSpHtBBZ2</v>
      </c>
      <c r="B87" s="41">
        <v>0.697</v>
      </c>
      <c r="C87" s="41">
        <v>0.47</v>
      </c>
      <c r="D87" s="41">
        <v>0.014</v>
      </c>
      <c r="E87" s="41">
        <v>0.54</v>
      </c>
    </row>
    <row r="88" spans="1:5" ht="12.75">
      <c r="A88" s="36" t="str">
        <f t="shared" si="1"/>
        <v>ResSpHtBBZ3</v>
      </c>
      <c r="B88" s="41">
        <v>0.697</v>
      </c>
      <c r="C88" s="41">
        <v>0.47</v>
      </c>
      <c r="D88" s="41">
        <v>0.014</v>
      </c>
      <c r="E88" s="41">
        <v>0.54</v>
      </c>
    </row>
    <row r="89" spans="1:8" ht="12.75">
      <c r="A89" s="36" t="str">
        <f t="shared" si="1"/>
        <v>ResSHWX</v>
      </c>
      <c r="B89" s="41">
        <v>0.591</v>
      </c>
      <c r="C89" s="41">
        <v>0.401</v>
      </c>
      <c r="D89" s="41">
        <v>0.039</v>
      </c>
      <c r="E89" s="41">
        <v>0.476</v>
      </c>
      <c r="H89" s="9"/>
    </row>
    <row r="90" spans="1:8" ht="12.75">
      <c r="A90" s="36" t="str">
        <f t="shared" si="1"/>
        <v>ResSHNEW</v>
      </c>
      <c r="B90" s="41">
        <v>0.606</v>
      </c>
      <c r="C90" s="41">
        <v>0.366</v>
      </c>
      <c r="D90" s="41">
        <v>0.025</v>
      </c>
      <c r="E90" s="41">
        <v>0.503</v>
      </c>
      <c r="H90" s="9"/>
    </row>
    <row r="91" spans="1:8" ht="12.75">
      <c r="A91" s="36" t="str">
        <f t="shared" si="1"/>
        <v>ResWACZ1</v>
      </c>
      <c r="B91" s="41">
        <v>0</v>
      </c>
      <c r="C91" s="41">
        <v>0</v>
      </c>
      <c r="D91" s="41">
        <v>0.5494505494505494</v>
      </c>
      <c r="E91" s="41">
        <v>0.68</v>
      </c>
      <c r="H91" s="9"/>
    </row>
    <row r="92" spans="1:8" ht="12.75">
      <c r="A92" s="36" t="str">
        <f t="shared" si="1"/>
        <v>ResWACZ2</v>
      </c>
      <c r="B92" s="41">
        <v>0</v>
      </c>
      <c r="C92" s="41">
        <v>0</v>
      </c>
      <c r="D92" s="41">
        <v>0.5494505494505494</v>
      </c>
      <c r="E92" s="41">
        <v>0.68</v>
      </c>
      <c r="H92" s="9"/>
    </row>
    <row r="93" spans="1:8" ht="12.75">
      <c r="A93" s="36" t="str">
        <f t="shared" si="1"/>
        <v>ResWACZ3</v>
      </c>
      <c r="B93" s="41">
        <v>0</v>
      </c>
      <c r="C93" s="41">
        <v>0</v>
      </c>
      <c r="D93" s="41">
        <v>0.5494505494505494</v>
      </c>
      <c r="E93" s="41">
        <v>0.68</v>
      </c>
      <c r="H93" s="9"/>
    </row>
    <row r="94" spans="1:8" ht="12.75">
      <c r="A94" s="36" t="str">
        <f t="shared" si="1"/>
        <v>ResWACPNW</v>
      </c>
      <c r="B94" s="41">
        <v>0</v>
      </c>
      <c r="C94" s="41">
        <v>0</v>
      </c>
      <c r="D94" s="41">
        <v>0.5494505494505494</v>
      </c>
      <c r="E94" s="41">
        <v>0.68</v>
      </c>
      <c r="H94" s="9"/>
    </row>
    <row r="95" spans="1:8" ht="12.75">
      <c r="A95" s="36" t="str">
        <f t="shared" si="1"/>
        <v>ResCACZ1</v>
      </c>
      <c r="B95" s="41">
        <v>0</v>
      </c>
      <c r="C95" s="41">
        <v>0</v>
      </c>
      <c r="D95" s="41">
        <v>0.5494505494505494</v>
      </c>
      <c r="E95" s="41">
        <v>0.68</v>
      </c>
      <c r="H95" s="9"/>
    </row>
    <row r="96" spans="1:8" ht="15" customHeight="1">
      <c r="A96" s="36" t="str">
        <f t="shared" si="1"/>
        <v>ResCACZ2</v>
      </c>
      <c r="B96" s="41">
        <v>0</v>
      </c>
      <c r="C96" s="41">
        <v>0</v>
      </c>
      <c r="D96" s="41">
        <v>0.5494505494505494</v>
      </c>
      <c r="E96" s="41">
        <v>0.68</v>
      </c>
      <c r="H96" s="9"/>
    </row>
    <row r="97" spans="1:8" ht="15" customHeight="1">
      <c r="A97" s="36" t="str">
        <f t="shared" si="1"/>
        <v>ResCACZ3</v>
      </c>
      <c r="B97" s="41">
        <v>0</v>
      </c>
      <c r="C97" s="41">
        <v>0</v>
      </c>
      <c r="D97" s="41">
        <v>0.5494505494505494</v>
      </c>
      <c r="E97" s="41">
        <v>0.68</v>
      </c>
      <c r="H97" s="9"/>
    </row>
    <row r="98" spans="1:8" ht="12.75">
      <c r="A98" s="36" t="str">
        <f t="shared" si="1"/>
        <v>ResCACPNW</v>
      </c>
      <c r="B98" s="41">
        <v>0</v>
      </c>
      <c r="C98" s="41">
        <v>0</v>
      </c>
      <c r="D98" s="41">
        <v>0.5494505494505494</v>
      </c>
      <c r="E98" s="41">
        <v>0.68</v>
      </c>
      <c r="H98" s="9"/>
    </row>
    <row r="99" spans="1:8" ht="12.75">
      <c r="A99" s="36" t="s">
        <v>14</v>
      </c>
      <c r="B99" s="41">
        <v>0.184</v>
      </c>
      <c r="C99" s="41">
        <v>0.317</v>
      </c>
      <c r="D99" s="41">
        <v>0.112</v>
      </c>
      <c r="E99" s="41">
        <v>0.417</v>
      </c>
      <c r="H99" s="9"/>
    </row>
    <row r="100" spans="1:14" ht="12.75">
      <c r="A100" s="36" t="s">
        <v>20</v>
      </c>
      <c r="B100" s="41">
        <v>0.223</v>
      </c>
      <c r="C100" s="41">
        <v>0.197</v>
      </c>
      <c r="D100" s="41">
        <v>0.175</v>
      </c>
      <c r="E100" s="41">
        <v>0.365</v>
      </c>
      <c r="F100" s="9"/>
      <c r="G100" s="9"/>
      <c r="H100" s="9"/>
      <c r="I100" s="9"/>
      <c r="J100" s="9"/>
      <c r="K100" s="9"/>
      <c r="L100" s="9"/>
      <c r="M100" s="9"/>
      <c r="N100" s="9"/>
    </row>
    <row r="101" spans="1:14" ht="12.75">
      <c r="A101" s="36" t="s">
        <v>69</v>
      </c>
      <c r="B101" s="41">
        <v>0.508</v>
      </c>
      <c r="C101" s="41">
        <v>0.41</v>
      </c>
      <c r="D101" s="41">
        <v>0.086</v>
      </c>
      <c r="E101" s="41">
        <v>0.535</v>
      </c>
      <c r="F101" s="9"/>
      <c r="G101" s="9"/>
      <c r="H101" s="9"/>
      <c r="I101" s="9"/>
      <c r="J101" s="9"/>
      <c r="K101" s="9"/>
      <c r="L101" s="9"/>
      <c r="M101" s="9"/>
      <c r="N101" s="9"/>
    </row>
    <row r="102" spans="1:14" ht="12.75">
      <c r="A102" s="36" t="s">
        <v>47</v>
      </c>
      <c r="B102" s="27">
        <v>1</v>
      </c>
      <c r="C102" s="27">
        <v>0.64</v>
      </c>
      <c r="D102" s="27">
        <v>1</v>
      </c>
      <c r="E102" s="27">
        <v>0.64</v>
      </c>
      <c r="F102" s="9"/>
      <c r="G102" s="9"/>
      <c r="H102" s="9"/>
      <c r="I102" s="9"/>
      <c r="J102" s="9"/>
      <c r="K102" s="9"/>
      <c r="L102" s="9"/>
      <c r="M102" s="9"/>
      <c r="N102" s="9"/>
    </row>
    <row r="103" spans="1:14" ht="12.75">
      <c r="A103" s="36" t="s">
        <v>129</v>
      </c>
      <c r="B103" s="33" t="s">
        <v>105</v>
      </c>
      <c r="C103" s="33">
        <v>0</v>
      </c>
      <c r="D103" s="33" t="s">
        <v>105</v>
      </c>
      <c r="E103" s="27">
        <v>0</v>
      </c>
      <c r="F103" s="9"/>
      <c r="G103" s="9"/>
      <c r="H103" s="9"/>
      <c r="I103" s="9"/>
      <c r="J103" s="9"/>
      <c r="K103" s="9"/>
      <c r="L103" s="9"/>
      <c r="M103" s="9"/>
      <c r="N103" s="9"/>
    </row>
    <row r="104" spans="1:14" ht="12.75">
      <c r="A104" s="36" t="s">
        <v>28</v>
      </c>
      <c r="B104" s="27">
        <v>0</v>
      </c>
      <c r="C104" s="27">
        <v>0</v>
      </c>
      <c r="D104" s="27">
        <v>1</v>
      </c>
      <c r="E104" s="27">
        <v>0.3</v>
      </c>
      <c r="F104" s="9"/>
      <c r="G104" s="9"/>
      <c r="H104" s="9"/>
      <c r="I104" s="9"/>
      <c r="J104" s="9"/>
      <c r="K104" s="9"/>
      <c r="L104" s="9"/>
      <c r="M104" s="9"/>
      <c r="N104" s="9"/>
    </row>
    <row r="105" spans="1:14" ht="12.75">
      <c r="A105" s="36" t="s">
        <v>31</v>
      </c>
      <c r="B105" s="33" t="s">
        <v>105</v>
      </c>
      <c r="C105" s="33">
        <v>0.46382964425290646</v>
      </c>
      <c r="D105" s="33" t="s">
        <v>105</v>
      </c>
      <c r="E105" s="33" t="s">
        <v>105</v>
      </c>
      <c r="F105" s="9"/>
      <c r="G105" s="9"/>
      <c r="H105" s="9"/>
      <c r="I105" s="9"/>
      <c r="J105" s="9"/>
      <c r="K105" s="9"/>
      <c r="L105" s="9"/>
      <c r="M105" s="9"/>
      <c r="N105" s="9"/>
    </row>
    <row r="106" spans="1:14" ht="12.75">
      <c r="A106" s="40" t="s">
        <v>32</v>
      </c>
      <c r="B106" s="33" t="s">
        <v>105</v>
      </c>
      <c r="C106" s="33">
        <v>0.49417805172009366</v>
      </c>
      <c r="D106" s="33" t="s">
        <v>105</v>
      </c>
      <c r="E106" s="33" t="s">
        <v>105</v>
      </c>
      <c r="H106" s="9"/>
      <c r="I106" s="30"/>
      <c r="J106" s="30"/>
      <c r="K106" s="30"/>
      <c r="L106" s="30"/>
      <c r="M106" s="30"/>
      <c r="N106" s="30"/>
    </row>
    <row r="107" spans="1:14" ht="12.75">
      <c r="A107" s="40" t="s">
        <v>104</v>
      </c>
      <c r="B107" s="33" t="s">
        <v>105</v>
      </c>
      <c r="C107" s="33">
        <v>0.3633984978451305</v>
      </c>
      <c r="D107" s="33" t="s">
        <v>105</v>
      </c>
      <c r="E107" s="33" t="s">
        <v>105</v>
      </c>
      <c r="H107" s="9"/>
      <c r="I107" s="9"/>
      <c r="J107" s="9"/>
      <c r="K107" s="9"/>
      <c r="L107" s="9"/>
      <c r="M107" s="9"/>
      <c r="N107" s="9"/>
    </row>
    <row r="108" spans="1:5" ht="12.75">
      <c r="A108" s="36" t="s">
        <v>33</v>
      </c>
      <c r="B108" s="33" t="s">
        <v>105</v>
      </c>
      <c r="C108" s="33">
        <v>0.25319831818418076</v>
      </c>
      <c r="D108" s="33" t="s">
        <v>105</v>
      </c>
      <c r="E108" s="33" t="s">
        <v>105</v>
      </c>
    </row>
    <row r="109" spans="1:5" ht="12.75">
      <c r="A109" s="40" t="s">
        <v>34</v>
      </c>
      <c r="B109" s="33" t="s">
        <v>105</v>
      </c>
      <c r="C109" s="33">
        <v>0.5584690476190474</v>
      </c>
      <c r="D109" s="33" t="s">
        <v>105</v>
      </c>
      <c r="E109" s="33" t="s">
        <v>105</v>
      </c>
    </row>
    <row r="110" spans="1:14" ht="12.75">
      <c r="A110" s="40" t="s">
        <v>35</v>
      </c>
      <c r="B110" s="33" t="s">
        <v>105</v>
      </c>
      <c r="C110" s="33">
        <v>0.3344981086827042</v>
      </c>
      <c r="D110" s="33" t="s">
        <v>105</v>
      </c>
      <c r="E110" s="33" t="s">
        <v>105</v>
      </c>
      <c r="I110" s="9"/>
      <c r="J110" s="9"/>
      <c r="K110" s="9"/>
      <c r="L110" s="9"/>
      <c r="M110" s="9"/>
      <c r="N110" s="9"/>
    </row>
    <row r="111" spans="1:5" ht="12.75">
      <c r="A111" s="40" t="s">
        <v>36</v>
      </c>
      <c r="B111" s="33" t="s">
        <v>105</v>
      </c>
      <c r="C111" s="33">
        <v>0.3688323909577015</v>
      </c>
      <c r="D111" s="33" t="s">
        <v>105</v>
      </c>
      <c r="E111" s="33" t="s">
        <v>105</v>
      </c>
    </row>
    <row r="112" spans="1:5" ht="12.75">
      <c r="A112" s="40" t="s">
        <v>29</v>
      </c>
      <c r="B112" s="33" t="s">
        <v>105</v>
      </c>
      <c r="C112" s="33">
        <v>0.49417805172009366</v>
      </c>
      <c r="D112" s="33" t="s">
        <v>105</v>
      </c>
      <c r="E112" s="33" t="s">
        <v>105</v>
      </c>
    </row>
    <row r="113" spans="1:5" ht="45" customHeight="1">
      <c r="A113" s="69" t="s">
        <v>75</v>
      </c>
      <c r="B113" s="70"/>
      <c r="C113" s="70"/>
      <c r="D113" s="70"/>
      <c r="E113" s="71"/>
    </row>
    <row r="117" spans="3:5" ht="12.75">
      <c r="C117" s="8"/>
      <c r="D117" s="8"/>
      <c r="E117" s="9"/>
    </row>
    <row r="118" spans="3:5" ht="12.75">
      <c r="C118" s="8"/>
      <c r="D118" s="8"/>
      <c r="E118" s="9"/>
    </row>
    <row r="119" spans="3:5" ht="12.75">
      <c r="C119" s="8"/>
      <c r="D119" s="8"/>
      <c r="E119" s="9"/>
    </row>
    <row r="120" spans="3:5" ht="12.75">
      <c r="C120" s="8"/>
      <c r="D120" s="8"/>
      <c r="E120" s="9"/>
    </row>
    <row r="121" ht="12.75">
      <c r="E121" s="9"/>
    </row>
  </sheetData>
  <mergeCells count="4">
    <mergeCell ref="A113:E113"/>
    <mergeCell ref="A66:E66"/>
    <mergeCell ref="A69:E69"/>
    <mergeCell ref="A22:E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NW Power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Eckman</dc:creator>
  <cp:keywords/>
  <dc:description/>
  <cp:lastModifiedBy>Tom Eckman</cp:lastModifiedBy>
  <cp:lastPrinted>2001-12-04T18:28:01Z</cp:lastPrinted>
  <dcterms:created xsi:type="dcterms:W3CDTF">1998-09-22T19:06:28Z</dcterms:created>
  <dcterms:modified xsi:type="dcterms:W3CDTF">2003-01-17T19:42:25Z</dcterms:modified>
  <cp:category/>
  <cp:version/>
  <cp:contentType/>
  <cp:contentStatus/>
</cp:coreProperties>
</file>