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52" yWindow="300" windowWidth="12384" windowHeight="9312" activeTab="0"/>
  </bookViews>
  <sheets>
    <sheet name="Steelhead" sheetId="1" r:id="rId1"/>
    <sheet name="SP Chinook" sheetId="2" r:id="rId2"/>
    <sheet name="Patterns" sheetId="3" r:id="rId3"/>
  </sheets>
  <definedNames>
    <definedName name="_xlnm.Print_Area" localSheetId="0">'Steelhead'!$A$6:$H$67</definedName>
  </definedNames>
  <calcPr fullCalcOnLoad="1"/>
</workbook>
</file>

<file path=xl/comments1.xml><?xml version="1.0" encoding="utf-8"?>
<comments xmlns="http://schemas.openxmlformats.org/spreadsheetml/2006/main">
  <authors>
    <author>Casey Baldwin</author>
  </authors>
  <commentList>
    <comment ref="J7" authorId="0">
      <text>
        <r>
          <rPr>
            <b/>
            <sz val="8"/>
            <rFont val="Tahoma"/>
            <family val="0"/>
          </rPr>
          <t>Casey Baldwin:</t>
        </r>
        <r>
          <rPr>
            <sz val="8"/>
            <rFont val="Tahoma"/>
            <family val="0"/>
          </rPr>
          <t xml:space="preserve">
1=empirical
2=expansion of empirical
3=derived
4=expert opinion
5=hypothetical
</t>
        </r>
      </text>
    </comment>
  </commentList>
</comments>
</file>

<file path=xl/comments3.xml><?xml version="1.0" encoding="utf-8"?>
<comments xmlns="http://schemas.openxmlformats.org/spreadsheetml/2006/main">
  <authors>
    <author>Casey Baldwin</author>
  </authors>
  <commentList>
    <comment ref="D2" authorId="0">
      <text>
        <r>
          <rPr>
            <b/>
            <sz val="8"/>
            <rFont val="Tahoma"/>
            <family val="0"/>
          </rPr>
          <t>Casey Baldwin: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Casey Baldwin:</t>
        </r>
        <r>
          <rPr>
            <sz val="8"/>
            <rFont val="Tahoma"/>
            <family val="0"/>
          </rPr>
          <t xml:space="preserve">
Need to apply the appriate flow pattern.  This pattern is generic </t>
        </r>
      </text>
    </comment>
  </commentList>
</comments>
</file>

<file path=xl/sharedStrings.xml><?xml version="1.0" encoding="utf-8"?>
<sst xmlns="http://schemas.openxmlformats.org/spreadsheetml/2006/main" count="442" uniqueCount="125">
  <si>
    <t>Culvert</t>
  </si>
  <si>
    <t>Emergent Fry</t>
  </si>
  <si>
    <t>Dam</t>
  </si>
  <si>
    <t>Age-0 fingerling</t>
  </si>
  <si>
    <t>Flow Diversion</t>
  </si>
  <si>
    <t>Age-1 Juvenile</t>
  </si>
  <si>
    <t>Irrigation Diversion</t>
  </si>
  <si>
    <t>Upstream</t>
  </si>
  <si>
    <t>Adult</t>
  </si>
  <si>
    <t>Waterfall</t>
  </si>
  <si>
    <t>Downstream</t>
  </si>
  <si>
    <t xml:space="preserve"> 1-12</t>
  </si>
  <si>
    <t>Reach Name</t>
  </si>
  <si>
    <t>Description</t>
  </si>
  <si>
    <t xml:space="preserve">Obstruction </t>
  </si>
  <si>
    <t xml:space="preserve">Focus </t>
  </si>
  <si>
    <t>Lifestage</t>
  </si>
  <si>
    <t>Type</t>
  </si>
  <si>
    <t>Direction</t>
  </si>
  <si>
    <t>Month (s)</t>
  </si>
  <si>
    <t>% Effective Passage</t>
  </si>
  <si>
    <t>Pattern</t>
  </si>
  <si>
    <t>Level of Proof</t>
  </si>
  <si>
    <t>Comments and Source of information</t>
  </si>
  <si>
    <t>2nd crossing of FS Rd. 4010 culvert</t>
  </si>
  <si>
    <t>2ndCulvert</t>
  </si>
  <si>
    <t>Culvert at Hwy 153</t>
  </si>
  <si>
    <t>Umberger/McCall diversion</t>
  </si>
  <si>
    <t>Boulder push up (Art Breed)</t>
  </si>
  <si>
    <t>Larson Ditch</t>
  </si>
  <si>
    <t>Smith Canyon Creek (culvert)</t>
  </si>
  <si>
    <t>Fort Thurlow Diversion Dam</t>
  </si>
  <si>
    <t>State Hwy. 20 culvert</t>
  </si>
  <si>
    <t>Obstruction complex</t>
  </si>
  <si>
    <t>MVID diversion</t>
  </si>
  <si>
    <t>Culvert (County Rd. Twisp R. Rd)</t>
  </si>
  <si>
    <t>abandoned irrigation structure</t>
  </si>
  <si>
    <t>Aspen meadows diversion dam</t>
  </si>
  <si>
    <t>Culvert at FS Rd.4420</t>
  </si>
  <si>
    <t xml:space="preserve">Falls  </t>
  </si>
  <si>
    <t>MVID East Canal diversion</t>
  </si>
  <si>
    <t>Met 11a</t>
  </si>
  <si>
    <t>Culvert Complex (6 culverts)</t>
  </si>
  <si>
    <t>Lucille Mason Ditch</t>
  </si>
  <si>
    <t>Cascades obstruction</t>
  </si>
  <si>
    <t>WCRD diversion dam</t>
  </si>
  <si>
    <t>Falls above Brush Ck</t>
  </si>
  <si>
    <t>Order</t>
  </si>
  <si>
    <t>WDOT/WDFW</t>
  </si>
  <si>
    <t>SSHIAP</t>
  </si>
  <si>
    <t>Flow Diversion (Gravity)</t>
  </si>
  <si>
    <t>Irrigation Diversion (Pump)</t>
  </si>
  <si>
    <t xml:space="preserve">Culvert at USFS 330 above Rainey Ck </t>
  </si>
  <si>
    <t>HWG 2003</t>
  </si>
  <si>
    <t>WDOT/WDFW 2003</t>
  </si>
  <si>
    <t>Complex</t>
  </si>
  <si>
    <t>Private push up dam (Beatty); Nelson Marracchi diversion dam; &amp; culvert</t>
  </si>
  <si>
    <t>the culvert is 33% passage and the dams are partial blockage in some years</t>
  </si>
  <si>
    <t>Gower and Espie 2001</t>
  </si>
  <si>
    <t>PWI 2003</t>
  </si>
  <si>
    <t>LFA 2000</t>
  </si>
  <si>
    <t>No passage for steelhead, PWI 2003</t>
  </si>
  <si>
    <t>all</t>
  </si>
  <si>
    <t>Pattern1</t>
  </si>
  <si>
    <t>Month</t>
  </si>
  <si>
    <t>HighFlow</t>
  </si>
  <si>
    <t>Low (July-Oct)</t>
  </si>
  <si>
    <t>2 highest</t>
  </si>
  <si>
    <t>SSHIAP, Very small pipe-should be less than 33% (HWG July2003)</t>
  </si>
  <si>
    <t>PWI 2003; some adult stsu get over in certain years, HWG July2003</t>
  </si>
  <si>
    <t>June-Sep</t>
  </si>
  <si>
    <t>Gold SF 1a</t>
  </si>
  <si>
    <t>Gold 2a</t>
  </si>
  <si>
    <t>Gold 3a</t>
  </si>
  <si>
    <t>Libby 1a</t>
  </si>
  <si>
    <t>Libby 2a</t>
  </si>
  <si>
    <t>July-Oct</t>
  </si>
  <si>
    <t>diversion is thought to block the channel at low flow, passage is not known but could be zero in some flows/years (use the low flow pattern from July to Oct.) HWG 2003</t>
  </si>
  <si>
    <t>NA</t>
  </si>
  <si>
    <t>May-Oct</t>
  </si>
  <si>
    <t>Beav 1a</t>
  </si>
  <si>
    <t>Beav 2a</t>
  </si>
  <si>
    <t>Fraz1a</t>
  </si>
  <si>
    <t>Beav 4a</t>
  </si>
  <si>
    <t>LBridge1a</t>
  </si>
  <si>
    <t>LBridge2a</t>
  </si>
  <si>
    <t>LBridge3a</t>
  </si>
  <si>
    <t>Reynolds1a</t>
  </si>
  <si>
    <t>Eagle1a</t>
  </si>
  <si>
    <t>BlkC 3a</t>
  </si>
  <si>
    <t>SQW 1a</t>
  </si>
  <si>
    <t>Bear 1a</t>
  </si>
  <si>
    <t>Chew 4a</t>
  </si>
  <si>
    <t>Eight 1a</t>
  </si>
  <si>
    <t>Eight 2a</t>
  </si>
  <si>
    <t>Wolf 2a</t>
  </si>
  <si>
    <t>65 of 67 redds were below the diversion, WDFW Methow Eval. 2002 (Charlie Snow) (passage should be reduced accordingly)</t>
  </si>
  <si>
    <t>Twisp17a</t>
  </si>
  <si>
    <t>USFS</t>
  </si>
  <si>
    <t>LFA 2000, HWG 2003</t>
  </si>
  <si>
    <t>LFA, USFS</t>
  </si>
  <si>
    <t>LFA 2000, PWI 2003; Nothing is known;use 50 % hypothetical until further info is available, HWG 2003</t>
  </si>
  <si>
    <t>33^6 = cumulative effect of 6 culverts with 33 % passage</t>
  </si>
  <si>
    <t>Chewuch Diversion</t>
  </si>
  <si>
    <t>No head gate, the effect is opinion HWG 2003</t>
  </si>
  <si>
    <t>passage unknown but suspected, 33% (opinion); 2 USFS surveys (1992,1999) were conducted but no steelhead observed (LFA 2000)</t>
  </si>
  <si>
    <t>High flow pattern</t>
  </si>
  <si>
    <t>Pattern2</t>
  </si>
  <si>
    <t>all age classes</t>
  </si>
  <si>
    <t>Fish passage</t>
  </si>
  <si>
    <t>Low Flow</t>
  </si>
  <si>
    <t>Met 26a</t>
  </si>
  <si>
    <t>BlkC 2a</t>
  </si>
  <si>
    <t>Libby 3a</t>
  </si>
  <si>
    <t>Smith 1a</t>
  </si>
  <si>
    <t>Twisp 3a</t>
  </si>
  <si>
    <t>LFA;HWG has no details;mixed reports on whether it is active; Golder 2002 lists it at 1 cfs out of 6.5 total.  Assume passage is directly related to flow.</t>
  </si>
  <si>
    <t xml:space="preserve">HWG 2003;does not cover the whole channel so no upstream effect. HWG (C. Iten) estimated from personal observation was that it diverted ~1/2 the flow in July 2003, 1/2 of that was returned but survival in the return channel was questionable. John Stormin (WDOE says it is diverting 100% in August).   Golder 2002 says it diverts 1.5 cfs out of a total of 6.5. Too many uncertainties so use 50% hypothetical passage. </t>
  </si>
  <si>
    <t>Crevlin diversion</t>
  </si>
  <si>
    <t>No downstream because it is screened (LFA) 2 of 3 cfs are diverted (Mullen et al 1992) so use 33 % passage</t>
  </si>
  <si>
    <t>2 lowest</t>
  </si>
  <si>
    <t>HWG 2003; it is not known if the diversion fully blocks the channel during low flow.  There is thought to be some potential impact of the diversion, until it is proven otherwise use diverted Q/ total low flow Q 16/63 =.25 (Mullen et al. 1992)</t>
  </si>
  <si>
    <t>LFA says not in compliance -the screen is bad and ladder is ineffective, HWG 2003. use 40 % for juveniles (220 cfs diversion / 362 cfs avg. low flow Methow R.)</t>
  </si>
  <si>
    <t>Gower and Espie 2001, there is also a drop structure at the mouth, we did not include it in the reach structure but it should count as part of the complex</t>
  </si>
  <si>
    <t xml:space="preserve">The ladder is not effective for juveniles distributing upstream; 46 % is based on diversion/flow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</si>
</sst>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2" borderId="1" xfId="21" applyFont="1" applyFill="1" applyBorder="1" applyAlignment="1">
      <alignment horizontal="center" wrapText="1"/>
      <protection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/>
    </xf>
    <xf numFmtId="0" fontId="5" fillId="2" borderId="3" xfId="0" applyFont="1" applyFill="1" applyBorder="1" applyAlignment="1">
      <alignment horizontal="center"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0" xfId="0" applyFont="1" applyFill="1" applyAlignment="1">
      <alignment horizontal="center" wrapText="1"/>
    </xf>
    <xf numFmtId="0" fontId="0" fillId="3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2" fontId="6" fillId="0" borderId="0" xfId="0" applyNumberFormat="1" applyFont="1" applyFill="1" applyAlignment="1">
      <alignment horizontal="center"/>
    </xf>
    <xf numFmtId="9" fontId="0" fillId="0" borderId="0" xfId="22" applyNumberFormat="1" applyFont="1" applyAlignment="1">
      <alignment/>
    </xf>
    <xf numFmtId="9" fontId="0" fillId="0" borderId="0" xfId="22" applyNumberFormat="1" applyAlignment="1">
      <alignment/>
    </xf>
    <xf numFmtId="2" fontId="6" fillId="4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3" xfId="0" applyNumberFormat="1" applyFont="1" applyBorder="1" applyAlignment="1">
      <alignment horizontal="center"/>
    </xf>
    <xf numFmtId="9" fontId="0" fillId="0" borderId="0" xfId="22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0" fillId="0" borderId="3" xfId="0" applyFill="1" applyBorder="1" applyAlignment="1">
      <alignment/>
    </xf>
    <xf numFmtId="2" fontId="0" fillId="0" borderId="0" xfId="0" applyNumberFormat="1" applyAlignment="1">
      <alignment/>
    </xf>
    <xf numFmtId="0" fontId="1" fillId="2" borderId="5" xfId="21" applyFont="1" applyFill="1" applyBorder="1" applyAlignment="1">
      <alignment horizontal="center" wrapText="1"/>
      <protection/>
    </xf>
    <xf numFmtId="0" fontId="4" fillId="2" borderId="6" xfId="0" applyFont="1" applyFill="1" applyBorder="1" applyAlignment="1">
      <alignment horizontal="center" wrapText="1"/>
    </xf>
    <xf numFmtId="0" fontId="1" fillId="2" borderId="1" xfId="21" applyFont="1" applyFill="1" applyBorder="1" applyAlignment="1">
      <alignment horizontal="center" wrapText="1"/>
      <protection/>
    </xf>
    <xf numFmtId="0" fontId="4" fillId="2" borderId="3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35">
      <selection activeCell="D45" sqref="D45"/>
    </sheetView>
  </sheetViews>
  <sheetFormatPr defaultColWidth="9.140625" defaultRowHeight="12.75"/>
  <cols>
    <col min="2" max="2" width="13.140625" style="0" customWidth="1"/>
    <col min="3" max="3" width="31.7109375" style="0" customWidth="1"/>
    <col min="4" max="4" width="14.00390625" style="15" bestFit="1" customWidth="1"/>
    <col min="5" max="5" width="23.28125" style="0" bestFit="1" customWidth="1"/>
    <col min="6" max="6" width="11.00390625" style="0" bestFit="1" customWidth="1"/>
    <col min="7" max="7" width="8.7109375" style="0" bestFit="1" customWidth="1"/>
    <col min="8" max="8" width="18.00390625" style="0" bestFit="1" customWidth="1"/>
    <col min="9" max="9" width="6.7109375" style="0" bestFit="1" customWidth="1"/>
    <col min="10" max="10" width="12.28125" style="0" bestFit="1" customWidth="1"/>
    <col min="11" max="11" width="58.7109375" style="0" bestFit="1" customWidth="1"/>
  </cols>
  <sheetData>
    <row r="1" spans="4:5" ht="12.75">
      <c r="D1"/>
      <c r="E1" t="s">
        <v>0</v>
      </c>
    </row>
    <row r="2" spans="4:5" ht="12.75">
      <c r="D2" t="s">
        <v>1</v>
      </c>
      <c r="E2" t="s">
        <v>2</v>
      </c>
    </row>
    <row r="3" spans="4:5" ht="12.75">
      <c r="D3" t="s">
        <v>3</v>
      </c>
      <c r="E3" t="s">
        <v>50</v>
      </c>
    </row>
    <row r="4" spans="4:6" ht="12.75">
      <c r="D4" t="s">
        <v>5</v>
      </c>
      <c r="E4" t="s">
        <v>51</v>
      </c>
      <c r="F4" t="s">
        <v>7</v>
      </c>
    </row>
    <row r="5" spans="4:8" ht="12" customHeight="1">
      <c r="D5" t="s">
        <v>8</v>
      </c>
      <c r="E5" t="s">
        <v>9</v>
      </c>
      <c r="F5" t="s">
        <v>10</v>
      </c>
      <c r="G5" s="1" t="s">
        <v>11</v>
      </c>
      <c r="H5" s="1"/>
    </row>
    <row r="6" spans="2:11" ht="12.75">
      <c r="B6" s="32" t="s">
        <v>12</v>
      </c>
      <c r="C6" s="34" t="s">
        <v>13</v>
      </c>
      <c r="D6" s="2"/>
      <c r="E6" s="3" t="s">
        <v>14</v>
      </c>
      <c r="F6" s="3"/>
      <c r="G6" s="3" t="s">
        <v>15</v>
      </c>
      <c r="H6" s="4"/>
      <c r="I6" s="3"/>
      <c r="J6" s="3"/>
      <c r="K6" s="5"/>
    </row>
    <row r="7" spans="1:11" ht="28.5" customHeight="1">
      <c r="A7" t="s">
        <v>47</v>
      </c>
      <c r="B7" s="33"/>
      <c r="C7" s="35"/>
      <c r="D7" s="6" t="s">
        <v>16</v>
      </c>
      <c r="E7" s="7" t="s">
        <v>17</v>
      </c>
      <c r="F7" s="7" t="s">
        <v>18</v>
      </c>
      <c r="G7" s="7" t="s">
        <v>19</v>
      </c>
      <c r="H7" s="7" t="s">
        <v>20</v>
      </c>
      <c r="I7" s="7" t="s">
        <v>21</v>
      </c>
      <c r="J7" s="7" t="s">
        <v>22</v>
      </c>
      <c r="K7" s="8" t="s">
        <v>23</v>
      </c>
    </row>
    <row r="8" spans="1:11" ht="25.5">
      <c r="A8">
        <v>1</v>
      </c>
      <c r="B8" s="9" t="s">
        <v>112</v>
      </c>
      <c r="C8" s="10" t="s">
        <v>24</v>
      </c>
      <c r="D8" t="s">
        <v>3</v>
      </c>
      <c r="E8" t="s">
        <v>0</v>
      </c>
      <c r="F8" t="s">
        <v>7</v>
      </c>
      <c r="H8">
        <v>0</v>
      </c>
      <c r="I8" t="s">
        <v>78</v>
      </c>
      <c r="J8">
        <v>3</v>
      </c>
      <c r="K8" t="s">
        <v>49</v>
      </c>
    </row>
    <row r="9" spans="2:11" ht="12.75">
      <c r="B9" s="9"/>
      <c r="C9" s="10"/>
      <c r="D9" t="s">
        <v>5</v>
      </c>
      <c r="E9" t="s">
        <v>0</v>
      </c>
      <c r="F9" t="s">
        <v>7</v>
      </c>
      <c r="H9">
        <v>0</v>
      </c>
      <c r="I9" t="s">
        <v>78</v>
      </c>
      <c r="J9">
        <v>3</v>
      </c>
      <c r="K9" t="s">
        <v>49</v>
      </c>
    </row>
    <row r="10" spans="2:11" ht="12.75">
      <c r="B10" s="9"/>
      <c r="C10" s="10"/>
      <c r="D10" t="s">
        <v>8</v>
      </c>
      <c r="E10" t="s">
        <v>0</v>
      </c>
      <c r="F10" t="s">
        <v>7</v>
      </c>
      <c r="H10">
        <v>33</v>
      </c>
      <c r="I10" t="s">
        <v>78</v>
      </c>
      <c r="J10">
        <v>3</v>
      </c>
      <c r="K10" t="s">
        <v>49</v>
      </c>
    </row>
    <row r="11" spans="1:11" ht="12.75">
      <c r="A11">
        <f>A8+1</f>
        <v>2</v>
      </c>
      <c r="B11" s="9" t="s">
        <v>89</v>
      </c>
      <c r="C11" s="10" t="s">
        <v>25</v>
      </c>
      <c r="D11" t="s">
        <v>3</v>
      </c>
      <c r="E11" t="s">
        <v>0</v>
      </c>
      <c r="F11" t="s">
        <v>7</v>
      </c>
      <c r="H11">
        <v>0</v>
      </c>
      <c r="I11" t="s">
        <v>78</v>
      </c>
      <c r="J11">
        <v>3</v>
      </c>
      <c r="K11" t="s">
        <v>49</v>
      </c>
    </row>
    <row r="12" spans="2:11" ht="12.75">
      <c r="B12" s="9"/>
      <c r="C12" s="10"/>
      <c r="D12" t="s">
        <v>5</v>
      </c>
      <c r="E12" t="s">
        <v>0</v>
      </c>
      <c r="F12" t="s">
        <v>7</v>
      </c>
      <c r="H12">
        <v>0</v>
      </c>
      <c r="I12" t="s">
        <v>78</v>
      </c>
      <c r="J12">
        <v>3</v>
      </c>
      <c r="K12" t="s">
        <v>49</v>
      </c>
    </row>
    <row r="13" spans="2:11" ht="12.75">
      <c r="B13" s="9"/>
      <c r="C13" s="10"/>
      <c r="D13" t="s">
        <v>8</v>
      </c>
      <c r="E13" t="s">
        <v>0</v>
      </c>
      <c r="F13" t="s">
        <v>7</v>
      </c>
      <c r="H13">
        <v>33</v>
      </c>
      <c r="I13" t="s">
        <v>78</v>
      </c>
      <c r="J13">
        <v>3</v>
      </c>
      <c r="K13" t="s">
        <v>49</v>
      </c>
    </row>
    <row r="14" spans="1:11" ht="12.75">
      <c r="A14">
        <v>3</v>
      </c>
      <c r="B14" s="9" t="s">
        <v>90</v>
      </c>
      <c r="C14" s="10" t="s">
        <v>26</v>
      </c>
      <c r="D14" t="s">
        <v>62</v>
      </c>
      <c r="E14" t="s">
        <v>0</v>
      </c>
      <c r="F14" t="s">
        <v>7</v>
      </c>
      <c r="H14">
        <v>0</v>
      </c>
      <c r="I14" t="s">
        <v>78</v>
      </c>
      <c r="J14">
        <v>3</v>
      </c>
      <c r="K14" t="s">
        <v>48</v>
      </c>
    </row>
    <row r="15" spans="1:11" ht="26.25">
      <c r="A15">
        <v>4</v>
      </c>
      <c r="B15" s="9" t="s">
        <v>71</v>
      </c>
      <c r="C15" s="10" t="s">
        <v>52</v>
      </c>
      <c r="D15" t="s">
        <v>62</v>
      </c>
      <c r="E15" t="s">
        <v>0</v>
      </c>
      <c r="F15" t="s">
        <v>7</v>
      </c>
      <c r="H15">
        <v>0</v>
      </c>
      <c r="I15" t="s">
        <v>78</v>
      </c>
      <c r="J15">
        <v>3</v>
      </c>
      <c r="K15" t="s">
        <v>100</v>
      </c>
    </row>
    <row r="16" spans="1:11" ht="12.75">
      <c r="A16">
        <v>5</v>
      </c>
      <c r="B16" s="9" t="s">
        <v>72</v>
      </c>
      <c r="C16" s="10" t="s">
        <v>27</v>
      </c>
      <c r="D16" t="s">
        <v>62</v>
      </c>
      <c r="E16" t="s">
        <v>4</v>
      </c>
      <c r="F16" t="s">
        <v>10</v>
      </c>
      <c r="G16" t="s">
        <v>79</v>
      </c>
      <c r="H16" s="31">
        <f>1-(1/6.5)</f>
        <v>0.8461538461538461</v>
      </c>
      <c r="I16" t="s">
        <v>78</v>
      </c>
      <c r="J16">
        <v>5</v>
      </c>
      <c r="K16" t="s">
        <v>116</v>
      </c>
    </row>
    <row r="17" spans="2:11" ht="12.75">
      <c r="B17" s="9"/>
      <c r="C17" s="10"/>
      <c r="D17" t="s">
        <v>62</v>
      </c>
      <c r="E17" t="s">
        <v>4</v>
      </c>
      <c r="F17" t="s">
        <v>7</v>
      </c>
      <c r="G17" t="s">
        <v>79</v>
      </c>
      <c r="H17" s="31">
        <f>1-(1/6.5)</f>
        <v>0.8461538461538461</v>
      </c>
      <c r="I17" t="s">
        <v>78</v>
      </c>
      <c r="J17">
        <v>5</v>
      </c>
      <c r="K17" t="s">
        <v>116</v>
      </c>
    </row>
    <row r="18" spans="1:11" ht="12.75">
      <c r="A18">
        <v>6</v>
      </c>
      <c r="B18" s="9" t="s">
        <v>73</v>
      </c>
      <c r="C18" s="10" t="s">
        <v>118</v>
      </c>
      <c r="D18" t="s">
        <v>62</v>
      </c>
      <c r="E18" t="s">
        <v>4</v>
      </c>
      <c r="F18" t="s">
        <v>10</v>
      </c>
      <c r="G18" t="s">
        <v>79</v>
      </c>
      <c r="H18" s="31">
        <v>0.5</v>
      </c>
      <c r="I18" t="s">
        <v>78</v>
      </c>
      <c r="J18">
        <v>5</v>
      </c>
      <c r="K18" t="s">
        <v>117</v>
      </c>
    </row>
    <row r="19" spans="1:11" ht="12.75">
      <c r="A19">
        <v>7</v>
      </c>
      <c r="B19" s="9" t="s">
        <v>74</v>
      </c>
      <c r="C19" s="10" t="s">
        <v>28</v>
      </c>
      <c r="D19" t="s">
        <v>62</v>
      </c>
      <c r="E19" t="s">
        <v>4</v>
      </c>
      <c r="F19" t="s">
        <v>10</v>
      </c>
      <c r="G19" t="s">
        <v>76</v>
      </c>
      <c r="H19">
        <v>50</v>
      </c>
      <c r="I19">
        <v>1</v>
      </c>
      <c r="J19">
        <v>5</v>
      </c>
      <c r="K19" s="15" t="s">
        <v>77</v>
      </c>
    </row>
    <row r="20" spans="2:11" ht="12.75">
      <c r="B20" s="9"/>
      <c r="C20" s="10"/>
      <c r="D20" t="s">
        <v>62</v>
      </c>
      <c r="E20" t="s">
        <v>4</v>
      </c>
      <c r="F20" t="s">
        <v>7</v>
      </c>
      <c r="G20" t="s">
        <v>76</v>
      </c>
      <c r="H20">
        <v>50</v>
      </c>
      <c r="I20">
        <v>1</v>
      </c>
      <c r="J20">
        <v>5</v>
      </c>
      <c r="K20" s="15" t="s">
        <v>77</v>
      </c>
    </row>
    <row r="21" spans="1:11" ht="12.75">
      <c r="A21">
        <v>8</v>
      </c>
      <c r="B21" s="9" t="s">
        <v>75</v>
      </c>
      <c r="C21" s="10" t="s">
        <v>29</v>
      </c>
      <c r="D21" t="s">
        <v>62</v>
      </c>
      <c r="E21" t="s">
        <v>4</v>
      </c>
      <c r="F21" t="s">
        <v>7</v>
      </c>
      <c r="G21" t="s">
        <v>62</v>
      </c>
      <c r="H21">
        <v>0.33</v>
      </c>
      <c r="I21" t="s">
        <v>78</v>
      </c>
      <c r="J21">
        <v>5</v>
      </c>
      <c r="K21" s="15" t="s">
        <v>119</v>
      </c>
    </row>
    <row r="22" spans="1:11" ht="12.75">
      <c r="A22">
        <v>9</v>
      </c>
      <c r="B22" s="9" t="s">
        <v>113</v>
      </c>
      <c r="C22" s="10" t="s">
        <v>0</v>
      </c>
      <c r="D22" t="s">
        <v>3</v>
      </c>
      <c r="E22" t="s">
        <v>0</v>
      </c>
      <c r="F22" t="s">
        <v>7</v>
      </c>
      <c r="H22">
        <v>0</v>
      </c>
      <c r="I22" t="s">
        <v>78</v>
      </c>
      <c r="J22">
        <v>3</v>
      </c>
      <c r="K22" t="s">
        <v>49</v>
      </c>
    </row>
    <row r="23" spans="2:11" ht="12.75">
      <c r="B23" s="9"/>
      <c r="C23" s="10"/>
      <c r="D23" t="s">
        <v>5</v>
      </c>
      <c r="E23" t="s">
        <v>0</v>
      </c>
      <c r="F23" t="s">
        <v>7</v>
      </c>
      <c r="H23">
        <v>0</v>
      </c>
      <c r="I23" t="s">
        <v>78</v>
      </c>
      <c r="J23">
        <v>3</v>
      </c>
      <c r="K23" t="s">
        <v>49</v>
      </c>
    </row>
    <row r="24" spans="2:11" ht="12.75">
      <c r="B24" s="9"/>
      <c r="C24" s="10"/>
      <c r="D24" t="s">
        <v>8</v>
      </c>
      <c r="E24" t="s">
        <v>0</v>
      </c>
      <c r="F24" t="s">
        <v>7</v>
      </c>
      <c r="H24">
        <v>33</v>
      </c>
      <c r="I24" t="s">
        <v>78</v>
      </c>
      <c r="J24">
        <v>3</v>
      </c>
      <c r="K24" t="s">
        <v>49</v>
      </c>
    </row>
    <row r="25" spans="1:11" ht="12.75">
      <c r="A25">
        <v>10</v>
      </c>
      <c r="B25" s="9" t="s">
        <v>114</v>
      </c>
      <c r="C25" s="10" t="s">
        <v>30</v>
      </c>
      <c r="D25" t="s">
        <v>3</v>
      </c>
      <c r="E25" t="s">
        <v>0</v>
      </c>
      <c r="F25" t="s">
        <v>7</v>
      </c>
      <c r="H25">
        <v>0</v>
      </c>
      <c r="I25" t="s">
        <v>78</v>
      </c>
      <c r="J25">
        <v>3</v>
      </c>
      <c r="K25" s="15" t="s">
        <v>68</v>
      </c>
    </row>
    <row r="26" spans="2:11" ht="12.75">
      <c r="B26" s="9"/>
      <c r="C26" s="10"/>
      <c r="D26" t="s">
        <v>5</v>
      </c>
      <c r="E26" t="s">
        <v>0</v>
      </c>
      <c r="F26" t="s">
        <v>7</v>
      </c>
      <c r="H26">
        <v>0</v>
      </c>
      <c r="I26" t="s">
        <v>78</v>
      </c>
      <c r="J26">
        <v>3</v>
      </c>
      <c r="K26" s="15" t="s">
        <v>68</v>
      </c>
    </row>
    <row r="27" spans="2:11" ht="12.75">
      <c r="B27" s="9"/>
      <c r="C27" s="10"/>
      <c r="D27" t="s">
        <v>8</v>
      </c>
      <c r="E27" t="s">
        <v>0</v>
      </c>
      <c r="F27" t="s">
        <v>7</v>
      </c>
      <c r="H27">
        <v>33</v>
      </c>
      <c r="I27" t="s">
        <v>78</v>
      </c>
      <c r="J27">
        <v>3</v>
      </c>
      <c r="K27" s="15" t="s">
        <v>68</v>
      </c>
    </row>
    <row r="28" spans="1:11" ht="12.75">
      <c r="A28">
        <v>11</v>
      </c>
      <c r="B28" s="9" t="s">
        <v>80</v>
      </c>
      <c r="C28" s="10" t="s">
        <v>31</v>
      </c>
      <c r="D28" t="s">
        <v>3</v>
      </c>
      <c r="E28" t="s">
        <v>4</v>
      </c>
      <c r="F28" t="s">
        <v>7</v>
      </c>
      <c r="H28">
        <v>0</v>
      </c>
      <c r="I28" t="s">
        <v>78</v>
      </c>
      <c r="J28">
        <v>3</v>
      </c>
      <c r="K28" s="15" t="s">
        <v>96</v>
      </c>
    </row>
    <row r="29" spans="2:11" ht="12.75">
      <c r="B29" s="9"/>
      <c r="C29" s="10"/>
      <c r="D29" t="s">
        <v>5</v>
      </c>
      <c r="E29" t="s">
        <v>4</v>
      </c>
      <c r="F29" t="s">
        <v>7</v>
      </c>
      <c r="H29">
        <v>0</v>
      </c>
      <c r="I29" t="s">
        <v>78</v>
      </c>
      <c r="J29">
        <v>3</v>
      </c>
      <c r="K29" s="15" t="s">
        <v>96</v>
      </c>
    </row>
    <row r="30" spans="2:11" ht="12.75">
      <c r="B30" s="9"/>
      <c r="C30" s="10"/>
      <c r="D30" t="s">
        <v>8</v>
      </c>
      <c r="E30" t="s">
        <v>4</v>
      </c>
      <c r="F30" t="s">
        <v>7</v>
      </c>
      <c r="H30" s="25">
        <f>1-(65/67)</f>
        <v>0.02985074626865669</v>
      </c>
      <c r="I30" t="s">
        <v>78</v>
      </c>
      <c r="J30">
        <v>3</v>
      </c>
      <c r="K30" s="15" t="s">
        <v>96</v>
      </c>
    </row>
    <row r="31" spans="1:11" ht="12.75">
      <c r="A31">
        <v>12</v>
      </c>
      <c r="B31" s="9" t="s">
        <v>81</v>
      </c>
      <c r="C31" s="10" t="s">
        <v>32</v>
      </c>
      <c r="D31" t="s">
        <v>3</v>
      </c>
      <c r="E31" t="s">
        <v>0</v>
      </c>
      <c r="F31" t="s">
        <v>7</v>
      </c>
      <c r="H31">
        <v>0</v>
      </c>
      <c r="I31" t="s">
        <v>78</v>
      </c>
      <c r="J31">
        <v>3</v>
      </c>
      <c r="K31" s="15" t="s">
        <v>54</v>
      </c>
    </row>
    <row r="32" spans="2:11" ht="12.75">
      <c r="B32" s="9"/>
      <c r="C32" s="10"/>
      <c r="D32" t="s">
        <v>5</v>
      </c>
      <c r="E32" t="s">
        <v>0</v>
      </c>
      <c r="F32" t="s">
        <v>7</v>
      </c>
      <c r="H32">
        <v>0</v>
      </c>
      <c r="I32" t="s">
        <v>78</v>
      </c>
      <c r="J32">
        <v>3</v>
      </c>
      <c r="K32" s="15" t="s">
        <v>54</v>
      </c>
    </row>
    <row r="33" spans="2:11" ht="12.75">
      <c r="B33" s="9"/>
      <c r="C33" s="10"/>
      <c r="D33" t="s">
        <v>8</v>
      </c>
      <c r="E33" t="s">
        <v>0</v>
      </c>
      <c r="F33" t="s">
        <v>7</v>
      </c>
      <c r="H33">
        <v>66</v>
      </c>
      <c r="I33" t="s">
        <v>78</v>
      </c>
      <c r="J33">
        <v>3</v>
      </c>
      <c r="K33" s="15" t="s">
        <v>54</v>
      </c>
    </row>
    <row r="34" spans="1:11" ht="12.75">
      <c r="A34">
        <v>13</v>
      </c>
      <c r="B34" s="9" t="s">
        <v>82</v>
      </c>
      <c r="C34" s="10" t="s">
        <v>33</v>
      </c>
      <c r="D34" t="s">
        <v>62</v>
      </c>
      <c r="E34" t="s">
        <v>55</v>
      </c>
      <c r="F34" t="s">
        <v>7</v>
      </c>
      <c r="H34">
        <v>0</v>
      </c>
      <c r="I34" t="s">
        <v>78</v>
      </c>
      <c r="J34">
        <v>3</v>
      </c>
      <c r="K34" s="15" t="s">
        <v>58</v>
      </c>
    </row>
    <row r="35" spans="1:11" ht="12.75">
      <c r="A35">
        <v>14</v>
      </c>
      <c r="B35" s="9" t="s">
        <v>83</v>
      </c>
      <c r="C35" s="10" t="s">
        <v>33</v>
      </c>
      <c r="D35" t="s">
        <v>3</v>
      </c>
      <c r="E35" t="s">
        <v>55</v>
      </c>
      <c r="F35" t="s">
        <v>7</v>
      </c>
      <c r="H35">
        <v>0</v>
      </c>
      <c r="I35" t="s">
        <v>78</v>
      </c>
      <c r="J35">
        <v>3</v>
      </c>
      <c r="K35" s="15" t="s">
        <v>56</v>
      </c>
    </row>
    <row r="36" spans="2:11" ht="12.75">
      <c r="B36" s="9"/>
      <c r="C36" s="10"/>
      <c r="D36" t="s">
        <v>5</v>
      </c>
      <c r="E36" t="s">
        <v>55</v>
      </c>
      <c r="F36" t="s">
        <v>7</v>
      </c>
      <c r="H36">
        <v>0</v>
      </c>
      <c r="I36" t="s">
        <v>78</v>
      </c>
      <c r="J36">
        <v>3</v>
      </c>
      <c r="K36" s="15" t="s">
        <v>57</v>
      </c>
    </row>
    <row r="37" spans="2:11" ht="12.75">
      <c r="B37" s="9"/>
      <c r="C37" s="10"/>
      <c r="D37" t="s">
        <v>8</v>
      </c>
      <c r="E37" t="s">
        <v>55</v>
      </c>
      <c r="F37" t="s">
        <v>7</v>
      </c>
      <c r="H37">
        <v>33</v>
      </c>
      <c r="I37" t="s">
        <v>78</v>
      </c>
      <c r="J37">
        <v>3</v>
      </c>
      <c r="K37" s="15" t="s">
        <v>58</v>
      </c>
    </row>
    <row r="38" spans="1:11" ht="12.75">
      <c r="A38">
        <v>15</v>
      </c>
      <c r="B38" s="9" t="s">
        <v>115</v>
      </c>
      <c r="C38" s="10" t="s">
        <v>34</v>
      </c>
      <c r="D38" t="s">
        <v>3</v>
      </c>
      <c r="E38" t="s">
        <v>4</v>
      </c>
      <c r="F38" t="s">
        <v>7</v>
      </c>
      <c r="G38" t="s">
        <v>120</v>
      </c>
      <c r="H38" s="25">
        <f>16/63</f>
        <v>0.25396825396825395</v>
      </c>
      <c r="I38" t="s">
        <v>78</v>
      </c>
      <c r="J38">
        <v>5</v>
      </c>
      <c r="K38" s="15" t="s">
        <v>121</v>
      </c>
    </row>
    <row r="39" spans="2:11" ht="12.75">
      <c r="B39" s="9"/>
      <c r="C39" s="10"/>
      <c r="D39" t="s">
        <v>5</v>
      </c>
      <c r="E39" t="s">
        <v>4</v>
      </c>
      <c r="F39" t="s">
        <v>7</v>
      </c>
      <c r="G39" t="s">
        <v>120</v>
      </c>
      <c r="H39" s="25">
        <f>16/63</f>
        <v>0.25396825396825395</v>
      </c>
      <c r="I39" t="s">
        <v>78</v>
      </c>
      <c r="J39">
        <v>5</v>
      </c>
      <c r="K39" s="15" t="s">
        <v>121</v>
      </c>
    </row>
    <row r="40" spans="2:11" ht="12.75">
      <c r="B40" s="9"/>
      <c r="C40" s="10"/>
      <c r="D40" t="s">
        <v>8</v>
      </c>
      <c r="E40" t="s">
        <v>4</v>
      </c>
      <c r="F40" t="s">
        <v>7</v>
      </c>
      <c r="G40" t="s">
        <v>120</v>
      </c>
      <c r="H40" s="25">
        <f>16/63</f>
        <v>0.25396825396825395</v>
      </c>
      <c r="I40" t="s">
        <v>78</v>
      </c>
      <c r="J40">
        <v>5</v>
      </c>
      <c r="K40" s="15" t="s">
        <v>121</v>
      </c>
    </row>
    <row r="41" spans="1:11" ht="12.75">
      <c r="A41">
        <v>16</v>
      </c>
      <c r="B41" s="9" t="s">
        <v>84</v>
      </c>
      <c r="C41" s="10" t="s">
        <v>35</v>
      </c>
      <c r="D41" t="s">
        <v>3</v>
      </c>
      <c r="E41" t="s">
        <v>0</v>
      </c>
      <c r="F41" t="s">
        <v>7</v>
      </c>
      <c r="G41" t="s">
        <v>62</v>
      </c>
      <c r="H41">
        <v>0</v>
      </c>
      <c r="I41" t="s">
        <v>78</v>
      </c>
      <c r="J41">
        <v>3</v>
      </c>
      <c r="K41" t="s">
        <v>59</v>
      </c>
    </row>
    <row r="42" spans="2:11" ht="12.75">
      <c r="B42" s="9"/>
      <c r="C42" s="10"/>
      <c r="D42" t="s">
        <v>5</v>
      </c>
      <c r="E42" t="s">
        <v>0</v>
      </c>
      <c r="F42" t="s">
        <v>7</v>
      </c>
      <c r="G42" t="s">
        <v>62</v>
      </c>
      <c r="H42">
        <v>0</v>
      </c>
      <c r="I42" t="s">
        <v>78</v>
      </c>
      <c r="J42">
        <v>3</v>
      </c>
      <c r="K42" t="s">
        <v>59</v>
      </c>
    </row>
    <row r="43" spans="2:11" ht="12.75">
      <c r="B43" s="9"/>
      <c r="C43" s="10"/>
      <c r="D43" t="s">
        <v>8</v>
      </c>
      <c r="E43" t="s">
        <v>0</v>
      </c>
      <c r="F43" t="s">
        <v>7</v>
      </c>
      <c r="G43" t="s">
        <v>62</v>
      </c>
      <c r="H43">
        <v>5</v>
      </c>
      <c r="I43" t="s">
        <v>78</v>
      </c>
      <c r="J43">
        <v>4</v>
      </c>
      <c r="K43" t="s">
        <v>69</v>
      </c>
    </row>
    <row r="44" spans="1:11" ht="12.75">
      <c r="A44">
        <v>17</v>
      </c>
      <c r="B44" s="9" t="s">
        <v>85</v>
      </c>
      <c r="C44" s="10" t="s">
        <v>36</v>
      </c>
      <c r="D44" t="s">
        <v>62</v>
      </c>
      <c r="E44" t="s">
        <v>4</v>
      </c>
      <c r="F44" t="s">
        <v>7</v>
      </c>
      <c r="G44" t="s">
        <v>62</v>
      </c>
      <c r="H44">
        <v>50</v>
      </c>
      <c r="I44" t="s">
        <v>78</v>
      </c>
      <c r="J44">
        <v>5</v>
      </c>
      <c r="K44" s="15" t="s">
        <v>101</v>
      </c>
    </row>
    <row r="45" spans="1:11" ht="12.75">
      <c r="A45">
        <v>18</v>
      </c>
      <c r="B45" s="9" t="s">
        <v>86</v>
      </c>
      <c r="C45" s="12" t="s">
        <v>37</v>
      </c>
      <c r="D45" t="s">
        <v>62</v>
      </c>
      <c r="E45" t="s">
        <v>4</v>
      </c>
      <c r="F45" t="s">
        <v>7</v>
      </c>
      <c r="G45" t="s">
        <v>62</v>
      </c>
      <c r="H45">
        <v>0</v>
      </c>
      <c r="I45" t="s">
        <v>78</v>
      </c>
      <c r="J45">
        <v>3</v>
      </c>
      <c r="K45" t="s">
        <v>60</v>
      </c>
    </row>
    <row r="46" spans="1:11" ht="12.75">
      <c r="A46">
        <v>19</v>
      </c>
      <c r="B46" s="9" t="s">
        <v>88</v>
      </c>
      <c r="C46" s="10" t="s">
        <v>38</v>
      </c>
      <c r="D46" t="s">
        <v>62</v>
      </c>
      <c r="E46" t="s">
        <v>0</v>
      </c>
      <c r="F46" t="s">
        <v>7</v>
      </c>
      <c r="G46" t="s">
        <v>62</v>
      </c>
      <c r="H46">
        <v>0</v>
      </c>
      <c r="I46" t="s">
        <v>78</v>
      </c>
      <c r="J46">
        <v>3</v>
      </c>
      <c r="K46" t="s">
        <v>98</v>
      </c>
    </row>
    <row r="47" spans="1:11" ht="12.75">
      <c r="A47">
        <v>20</v>
      </c>
      <c r="B47" s="9" t="s">
        <v>87</v>
      </c>
      <c r="C47" s="10" t="s">
        <v>0</v>
      </c>
      <c r="D47" t="s">
        <v>3</v>
      </c>
      <c r="E47" t="s">
        <v>0</v>
      </c>
      <c r="F47" t="s">
        <v>7</v>
      </c>
      <c r="G47" t="s">
        <v>62</v>
      </c>
      <c r="H47">
        <v>0</v>
      </c>
      <c r="I47" t="s">
        <v>78</v>
      </c>
      <c r="J47">
        <v>3</v>
      </c>
      <c r="K47" t="s">
        <v>98</v>
      </c>
    </row>
    <row r="48" spans="1:11" ht="12.75">
      <c r="A48">
        <v>21</v>
      </c>
      <c r="B48" s="9" t="s">
        <v>97</v>
      </c>
      <c r="C48" s="10" t="s">
        <v>39</v>
      </c>
      <c r="D48" t="s">
        <v>62</v>
      </c>
      <c r="E48" t="s">
        <v>0</v>
      </c>
      <c r="F48" t="s">
        <v>7</v>
      </c>
      <c r="G48" t="s">
        <v>62</v>
      </c>
      <c r="H48">
        <v>0</v>
      </c>
      <c r="I48" t="s">
        <v>78</v>
      </c>
      <c r="J48">
        <v>3</v>
      </c>
      <c r="K48" s="15" t="s">
        <v>61</v>
      </c>
    </row>
    <row r="49" spans="1:11" ht="12.75">
      <c r="A49">
        <v>22</v>
      </c>
      <c r="B49" s="9" t="s">
        <v>41</v>
      </c>
      <c r="C49" s="10" t="s">
        <v>40</v>
      </c>
      <c r="D49" t="s">
        <v>1</v>
      </c>
      <c r="E49" t="s">
        <v>4</v>
      </c>
      <c r="F49" t="s">
        <v>10</v>
      </c>
      <c r="G49" t="s">
        <v>70</v>
      </c>
      <c r="H49">
        <v>0.4</v>
      </c>
      <c r="I49" t="s">
        <v>78</v>
      </c>
      <c r="J49">
        <v>5</v>
      </c>
      <c r="K49" s="15" t="s">
        <v>122</v>
      </c>
    </row>
    <row r="50" spans="2:11" ht="12.75">
      <c r="B50" s="9"/>
      <c r="C50" s="10"/>
      <c r="D50" t="s">
        <v>3</v>
      </c>
      <c r="E50" t="s">
        <v>4</v>
      </c>
      <c r="F50" t="s">
        <v>10</v>
      </c>
      <c r="G50" t="s">
        <v>70</v>
      </c>
      <c r="H50">
        <v>0.4</v>
      </c>
      <c r="I50" t="s">
        <v>78</v>
      </c>
      <c r="J50">
        <v>5</v>
      </c>
      <c r="K50" s="15" t="s">
        <v>122</v>
      </c>
    </row>
    <row r="51" spans="2:11" ht="12.75">
      <c r="B51" s="9"/>
      <c r="C51" s="10"/>
      <c r="D51" t="s">
        <v>5</v>
      </c>
      <c r="E51" t="s">
        <v>4</v>
      </c>
      <c r="F51" t="s">
        <v>10</v>
      </c>
      <c r="G51" t="s">
        <v>70</v>
      </c>
      <c r="H51">
        <v>0.4</v>
      </c>
      <c r="I51" t="s">
        <v>78</v>
      </c>
      <c r="J51">
        <v>5</v>
      </c>
      <c r="K51" s="15" t="s">
        <v>122</v>
      </c>
    </row>
    <row r="52" spans="2:11" ht="12.75">
      <c r="B52" s="9"/>
      <c r="C52" s="10"/>
      <c r="D52" t="s">
        <v>3</v>
      </c>
      <c r="E52" t="s">
        <v>4</v>
      </c>
      <c r="F52" t="s">
        <v>7</v>
      </c>
      <c r="G52" t="s">
        <v>70</v>
      </c>
      <c r="H52">
        <v>0.4</v>
      </c>
      <c r="I52" t="s">
        <v>78</v>
      </c>
      <c r="J52">
        <v>5</v>
      </c>
      <c r="K52" s="15" t="s">
        <v>122</v>
      </c>
    </row>
    <row r="53" spans="2:11" ht="12.75">
      <c r="B53" s="9"/>
      <c r="C53" s="10"/>
      <c r="D53" t="s">
        <v>5</v>
      </c>
      <c r="E53" t="s">
        <v>4</v>
      </c>
      <c r="F53" t="s">
        <v>7</v>
      </c>
      <c r="G53" t="s">
        <v>70</v>
      </c>
      <c r="H53">
        <v>0.4</v>
      </c>
      <c r="I53" t="s">
        <v>78</v>
      </c>
      <c r="J53">
        <v>5</v>
      </c>
      <c r="K53" s="15" t="s">
        <v>122</v>
      </c>
    </row>
    <row r="54" spans="1:11" ht="12.75">
      <c r="A54">
        <v>23</v>
      </c>
      <c r="B54" s="9" t="s">
        <v>91</v>
      </c>
      <c r="C54" s="10" t="s">
        <v>42</v>
      </c>
      <c r="D54" t="s">
        <v>3</v>
      </c>
      <c r="E54" t="s">
        <v>0</v>
      </c>
      <c r="F54" t="s">
        <v>7</v>
      </c>
      <c r="H54">
        <v>0</v>
      </c>
      <c r="I54" t="s">
        <v>78</v>
      </c>
      <c r="J54">
        <v>3</v>
      </c>
      <c r="K54" s="15" t="s">
        <v>123</v>
      </c>
    </row>
    <row r="55" spans="2:11" ht="12.75">
      <c r="B55" s="9"/>
      <c r="C55" s="10"/>
      <c r="D55" t="s">
        <v>5</v>
      </c>
      <c r="E55" t="s">
        <v>0</v>
      </c>
      <c r="F55" t="s">
        <v>7</v>
      </c>
      <c r="H55">
        <v>0</v>
      </c>
      <c r="I55" t="s">
        <v>78</v>
      </c>
      <c r="J55">
        <v>3</v>
      </c>
      <c r="K55" s="15" t="s">
        <v>58</v>
      </c>
    </row>
    <row r="56" spans="2:11" ht="12.75">
      <c r="B56" s="9"/>
      <c r="C56" s="10"/>
      <c r="D56" t="s">
        <v>8</v>
      </c>
      <c r="E56" t="s">
        <v>0</v>
      </c>
      <c r="F56" t="s">
        <v>7</v>
      </c>
      <c r="H56" s="16">
        <f>0.33^6</f>
        <v>0.0012914679690000004</v>
      </c>
      <c r="I56" t="s">
        <v>78</v>
      </c>
      <c r="J56">
        <v>3</v>
      </c>
      <c r="K56" t="s">
        <v>102</v>
      </c>
    </row>
    <row r="57" spans="1:11" ht="12.75">
      <c r="A57">
        <v>24</v>
      </c>
      <c r="B57" s="14" t="s">
        <v>92</v>
      </c>
      <c r="C57" s="12" t="s">
        <v>103</v>
      </c>
      <c r="D57" t="s">
        <v>3</v>
      </c>
      <c r="E57" t="s">
        <v>4</v>
      </c>
      <c r="F57" t="s">
        <v>7</v>
      </c>
      <c r="H57">
        <v>0.46</v>
      </c>
      <c r="I57" t="s">
        <v>78</v>
      </c>
      <c r="J57">
        <v>5</v>
      </c>
      <c r="K57" s="15" t="s">
        <v>124</v>
      </c>
    </row>
    <row r="58" spans="2:11" ht="12.75">
      <c r="B58" s="14"/>
      <c r="C58" s="12"/>
      <c r="D58" t="s">
        <v>5</v>
      </c>
      <c r="E58" t="s">
        <v>4</v>
      </c>
      <c r="F58" t="s">
        <v>7</v>
      </c>
      <c r="H58">
        <v>0.46</v>
      </c>
      <c r="I58" t="s">
        <v>78</v>
      </c>
      <c r="J58">
        <v>5</v>
      </c>
      <c r="K58" s="15" t="s">
        <v>124</v>
      </c>
    </row>
    <row r="59" spans="1:11" ht="12.75">
      <c r="A59">
        <v>25</v>
      </c>
      <c r="B59" s="9" t="s">
        <v>93</v>
      </c>
      <c r="C59" s="10" t="s">
        <v>43</v>
      </c>
      <c r="D59" t="s">
        <v>1</v>
      </c>
      <c r="E59" t="s">
        <v>4</v>
      </c>
      <c r="F59" t="s">
        <v>10</v>
      </c>
      <c r="G59" t="s">
        <v>67</v>
      </c>
      <c r="H59">
        <v>95</v>
      </c>
      <c r="I59" t="s">
        <v>78</v>
      </c>
      <c r="J59">
        <v>4</v>
      </c>
      <c r="K59" s="15" t="s">
        <v>104</v>
      </c>
    </row>
    <row r="60" spans="2:11" ht="12.75">
      <c r="B60" s="9"/>
      <c r="C60" s="10"/>
      <c r="D60" t="s">
        <v>3</v>
      </c>
      <c r="E60" t="s">
        <v>4</v>
      </c>
      <c r="F60" t="s">
        <v>10</v>
      </c>
      <c r="G60" t="s">
        <v>67</v>
      </c>
      <c r="H60">
        <v>95</v>
      </c>
      <c r="I60" t="s">
        <v>78</v>
      </c>
      <c r="J60">
        <v>4</v>
      </c>
      <c r="K60" s="15" t="s">
        <v>104</v>
      </c>
    </row>
    <row r="61" spans="2:11" ht="12.75">
      <c r="B61" s="9"/>
      <c r="C61" s="10"/>
      <c r="D61" t="s">
        <v>5</v>
      </c>
      <c r="E61" t="s">
        <v>4</v>
      </c>
      <c r="F61" t="s">
        <v>10</v>
      </c>
      <c r="G61" t="s">
        <v>67</v>
      </c>
      <c r="H61">
        <v>95</v>
      </c>
      <c r="I61" t="s">
        <v>78</v>
      </c>
      <c r="J61">
        <v>4</v>
      </c>
      <c r="K61" s="15" t="s">
        <v>104</v>
      </c>
    </row>
    <row r="62" spans="1:11" ht="12.75">
      <c r="A62">
        <v>26</v>
      </c>
      <c r="B62" s="9" t="s">
        <v>94</v>
      </c>
      <c r="C62" s="10" t="s">
        <v>44</v>
      </c>
      <c r="D62" t="s">
        <v>3</v>
      </c>
      <c r="E62" t="s">
        <v>9</v>
      </c>
      <c r="F62" t="s">
        <v>7</v>
      </c>
      <c r="H62">
        <v>0</v>
      </c>
      <c r="I62" t="s">
        <v>78</v>
      </c>
      <c r="J62">
        <v>4</v>
      </c>
      <c r="K62" s="15" t="s">
        <v>99</v>
      </c>
    </row>
    <row r="63" spans="2:11" ht="12.75">
      <c r="B63" s="9"/>
      <c r="C63" s="10"/>
      <c r="D63" t="s">
        <v>5</v>
      </c>
      <c r="E63" t="s">
        <v>9</v>
      </c>
      <c r="F63" t="s">
        <v>7</v>
      </c>
      <c r="H63">
        <v>0</v>
      </c>
      <c r="I63" t="s">
        <v>78</v>
      </c>
      <c r="J63">
        <v>4</v>
      </c>
      <c r="K63" s="15" t="s">
        <v>99</v>
      </c>
    </row>
    <row r="64" spans="2:11" ht="12.75">
      <c r="B64" s="9"/>
      <c r="C64" s="10"/>
      <c r="D64" t="s">
        <v>8</v>
      </c>
      <c r="E64" t="s">
        <v>9</v>
      </c>
      <c r="F64" t="s">
        <v>7</v>
      </c>
      <c r="H64">
        <v>33</v>
      </c>
      <c r="I64" t="s">
        <v>78</v>
      </c>
      <c r="J64">
        <v>4</v>
      </c>
      <c r="K64" t="s">
        <v>105</v>
      </c>
    </row>
    <row r="65" spans="1:11" ht="12.75">
      <c r="A65">
        <v>27</v>
      </c>
      <c r="B65" s="9" t="s">
        <v>95</v>
      </c>
      <c r="C65" s="10" t="s">
        <v>45</v>
      </c>
      <c r="D65" t="s">
        <v>3</v>
      </c>
      <c r="E65" t="s">
        <v>4</v>
      </c>
      <c r="F65" t="s">
        <v>7</v>
      </c>
      <c r="G65" t="s">
        <v>67</v>
      </c>
      <c r="H65">
        <v>66</v>
      </c>
      <c r="I65">
        <v>2</v>
      </c>
      <c r="J65">
        <v>4</v>
      </c>
      <c r="K65" s="15" t="s">
        <v>53</v>
      </c>
    </row>
    <row r="66" spans="2:11" ht="12.75">
      <c r="B66" s="9"/>
      <c r="C66" s="10"/>
      <c r="D66" t="s">
        <v>5</v>
      </c>
      <c r="E66" t="s">
        <v>4</v>
      </c>
      <c r="F66" t="s">
        <v>7</v>
      </c>
      <c r="G66" t="s">
        <v>67</v>
      </c>
      <c r="H66">
        <v>66</v>
      </c>
      <c r="I66">
        <v>2</v>
      </c>
      <c r="J66">
        <v>4</v>
      </c>
      <c r="K66" s="15" t="s">
        <v>53</v>
      </c>
    </row>
    <row r="67" spans="1:11" ht="13.5" customHeight="1">
      <c r="A67">
        <v>28</v>
      </c>
      <c r="B67" s="9" t="s">
        <v>111</v>
      </c>
      <c r="C67" s="10" t="s">
        <v>46</v>
      </c>
      <c r="D67" s="11" t="s">
        <v>62</v>
      </c>
      <c r="E67" t="s">
        <v>9</v>
      </c>
      <c r="F67" t="s">
        <v>7</v>
      </c>
      <c r="H67">
        <v>0</v>
      </c>
      <c r="I67" t="s">
        <v>78</v>
      </c>
      <c r="J67">
        <v>3</v>
      </c>
      <c r="K67" s="15" t="s">
        <v>99</v>
      </c>
    </row>
  </sheetData>
  <mergeCells count="2">
    <mergeCell ref="B6:B7"/>
    <mergeCell ref="C6:C7"/>
  </mergeCells>
  <printOptions/>
  <pageMargins left="0.25" right="0.25" top="0.25" bottom="0.25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D12" sqref="D12"/>
    </sheetView>
  </sheetViews>
  <sheetFormatPr defaultColWidth="9.140625" defaultRowHeight="12.75"/>
  <cols>
    <col min="2" max="2" width="9.7109375" style="0" customWidth="1"/>
    <col min="3" max="3" width="31.7109375" style="0" customWidth="1"/>
    <col min="4" max="4" width="14.00390625" style="15" bestFit="1" customWidth="1"/>
    <col min="5" max="5" width="16.421875" style="0" bestFit="1" customWidth="1"/>
    <col min="6" max="6" width="11.00390625" style="0" bestFit="1" customWidth="1"/>
    <col min="7" max="7" width="8.7109375" style="0" bestFit="1" customWidth="1"/>
    <col min="8" max="8" width="18.00390625" style="0" bestFit="1" customWidth="1"/>
    <col min="9" max="9" width="6.7109375" style="0" bestFit="1" customWidth="1"/>
    <col min="10" max="10" width="12.28125" style="0" bestFit="1" customWidth="1"/>
    <col min="11" max="11" width="31.7109375" style="0" bestFit="1" customWidth="1"/>
  </cols>
  <sheetData>
    <row r="1" spans="4:5" ht="12.75">
      <c r="D1"/>
      <c r="E1" t="s">
        <v>0</v>
      </c>
    </row>
    <row r="2" spans="4:5" ht="12.75">
      <c r="D2" t="s">
        <v>1</v>
      </c>
      <c r="E2" t="s">
        <v>2</v>
      </c>
    </row>
    <row r="3" spans="4:5" ht="12.75">
      <c r="D3" t="s">
        <v>3</v>
      </c>
      <c r="E3" t="s">
        <v>4</v>
      </c>
    </row>
    <row r="4" spans="4:6" ht="12.75">
      <c r="D4" t="s">
        <v>5</v>
      </c>
      <c r="E4" t="s">
        <v>6</v>
      </c>
      <c r="F4" t="s">
        <v>7</v>
      </c>
    </row>
    <row r="5" spans="4:8" ht="12" customHeight="1">
      <c r="D5" t="s">
        <v>8</v>
      </c>
      <c r="E5" t="s">
        <v>9</v>
      </c>
      <c r="F5" t="s">
        <v>10</v>
      </c>
      <c r="G5" s="1" t="s">
        <v>11</v>
      </c>
      <c r="H5" s="1"/>
    </row>
    <row r="6" spans="2:11" ht="12.75">
      <c r="B6" s="32" t="s">
        <v>12</v>
      </c>
      <c r="C6" s="34" t="s">
        <v>13</v>
      </c>
      <c r="D6" s="2"/>
      <c r="E6" s="3" t="s">
        <v>14</v>
      </c>
      <c r="F6" s="3"/>
      <c r="G6" s="3" t="s">
        <v>15</v>
      </c>
      <c r="H6" s="4"/>
      <c r="I6" s="3"/>
      <c r="J6" s="3"/>
      <c r="K6" s="5"/>
    </row>
    <row r="7" spans="1:11" ht="28.5" customHeight="1">
      <c r="A7" t="s">
        <v>47</v>
      </c>
      <c r="B7" s="33"/>
      <c r="C7" s="35"/>
      <c r="D7" s="6" t="s">
        <v>16</v>
      </c>
      <c r="E7" s="7" t="s">
        <v>17</v>
      </c>
      <c r="F7" s="7" t="s">
        <v>18</v>
      </c>
      <c r="G7" s="7" t="s">
        <v>19</v>
      </c>
      <c r="H7" s="7" t="s">
        <v>20</v>
      </c>
      <c r="I7" s="7" t="s">
        <v>21</v>
      </c>
      <c r="J7" s="7" t="s">
        <v>22</v>
      </c>
      <c r="K7" s="8" t="s">
        <v>23</v>
      </c>
    </row>
    <row r="8" spans="2:4" ht="12.75">
      <c r="B8" s="26"/>
      <c r="C8" s="11"/>
      <c r="D8"/>
    </row>
    <row r="9" spans="2:4" ht="12.75">
      <c r="B9" s="26"/>
      <c r="C9" s="11"/>
      <c r="D9"/>
    </row>
    <row r="10" spans="2:4" ht="12.75">
      <c r="B10" s="26"/>
      <c r="C10" s="11"/>
      <c r="D10"/>
    </row>
    <row r="11" spans="2:4" ht="12.75">
      <c r="B11" s="26"/>
      <c r="C11" s="11"/>
      <c r="D11" s="11"/>
    </row>
    <row r="12" spans="2:4" ht="12.75">
      <c r="B12" s="26"/>
      <c r="C12" s="11"/>
      <c r="D12" s="11"/>
    </row>
    <row r="13" spans="2:4" ht="12.75">
      <c r="B13" s="26"/>
      <c r="C13" s="11"/>
      <c r="D13" s="11"/>
    </row>
    <row r="14" spans="2:4" ht="12.75">
      <c r="B14" s="26"/>
      <c r="C14" s="11"/>
      <c r="D14" s="11"/>
    </row>
    <row r="15" spans="2:4" ht="12.75">
      <c r="B15" s="26"/>
      <c r="C15" s="11"/>
      <c r="D15" s="11"/>
    </row>
    <row r="16" spans="2:4" ht="12.75">
      <c r="B16" s="26"/>
      <c r="C16" s="11"/>
      <c r="D16" s="11"/>
    </row>
    <row r="17" spans="2:4" ht="12.75">
      <c r="B17" s="26"/>
      <c r="C17" s="11"/>
      <c r="D17" s="11"/>
    </row>
    <row r="18" spans="2:4" ht="12.75">
      <c r="B18" s="26"/>
      <c r="C18" s="11"/>
      <c r="D18" s="11"/>
    </row>
    <row r="19" spans="2:4" ht="12.75">
      <c r="B19" s="26"/>
      <c r="C19" s="11"/>
      <c r="D19" s="11"/>
    </row>
    <row r="20" spans="2:4" ht="12.75">
      <c r="B20" s="26"/>
      <c r="C20" s="11"/>
      <c r="D20" s="11"/>
    </row>
    <row r="21" spans="2:4" ht="12.75">
      <c r="B21" s="26"/>
      <c r="C21" s="11"/>
      <c r="D21" s="11"/>
    </row>
    <row r="22" spans="2:4" ht="12.75">
      <c r="B22" s="26"/>
      <c r="C22" s="11"/>
      <c r="D22" s="11"/>
    </row>
    <row r="23" spans="2:4" ht="12.75">
      <c r="B23" s="26"/>
      <c r="C23" s="11"/>
      <c r="D23" s="11"/>
    </row>
    <row r="24" spans="2:4" ht="12.75">
      <c r="B24" s="26"/>
      <c r="C24" s="11"/>
      <c r="D24" s="11"/>
    </row>
    <row r="25" spans="2:4" ht="12.75">
      <c r="B25" s="26"/>
      <c r="C25" s="11"/>
      <c r="D25" s="11"/>
    </row>
    <row r="26" spans="2:4" ht="12.75">
      <c r="B26" s="26"/>
      <c r="C26" s="11"/>
      <c r="D26" s="11"/>
    </row>
    <row r="27" spans="2:4" ht="12.75">
      <c r="B27" s="26"/>
      <c r="C27" s="11"/>
      <c r="D27" s="11"/>
    </row>
    <row r="28" spans="2:4" ht="12.75">
      <c r="B28" s="26"/>
      <c r="C28" s="11"/>
      <c r="D28" s="11"/>
    </row>
    <row r="29" spans="2:4" ht="12.75">
      <c r="B29" s="26"/>
      <c r="C29" s="11"/>
      <c r="D29" s="11"/>
    </row>
    <row r="30" spans="2:4" ht="12.75">
      <c r="B30" s="26"/>
      <c r="C30" s="11"/>
      <c r="D30" s="11"/>
    </row>
    <row r="31" spans="2:4" ht="12.75">
      <c r="B31" s="26"/>
      <c r="C31" s="11"/>
      <c r="D31" s="11"/>
    </row>
    <row r="32" spans="2:4" ht="12.75">
      <c r="B32" s="26"/>
      <c r="C32" s="11"/>
      <c r="D32" s="13"/>
    </row>
    <row r="33" spans="2:4" ht="12.75">
      <c r="B33" s="26"/>
      <c r="C33" s="13"/>
      <c r="D33" s="13"/>
    </row>
    <row r="34" spans="2:4" ht="12.75">
      <c r="B34" s="26"/>
      <c r="C34" s="11"/>
      <c r="D34" s="11"/>
    </row>
    <row r="35" spans="2:4" ht="12.75">
      <c r="B35" s="26"/>
      <c r="C35" s="11"/>
      <c r="D35" s="11"/>
    </row>
    <row r="36" spans="2:4" ht="12.75">
      <c r="B36" s="26"/>
      <c r="C36" s="11"/>
      <c r="D36" s="11"/>
    </row>
    <row r="37" spans="2:4" ht="12.75">
      <c r="B37" s="26"/>
      <c r="C37" s="13"/>
      <c r="D37" s="11"/>
    </row>
    <row r="38" spans="2:4" ht="12.75">
      <c r="B38" s="26"/>
      <c r="C38" s="11"/>
      <c r="D38" s="13"/>
    </row>
    <row r="39" spans="2:4" ht="12.75">
      <c r="B39" s="26"/>
      <c r="C39" s="11"/>
      <c r="D39" s="11"/>
    </row>
    <row r="40" spans="2:4" ht="12.75">
      <c r="B40" s="26"/>
      <c r="C40" s="11"/>
      <c r="D40" s="11"/>
    </row>
    <row r="41" spans="2:4" ht="12.75">
      <c r="B41" s="26"/>
      <c r="C41" s="11"/>
      <c r="D41" s="11"/>
    </row>
    <row r="42" spans="2:4" ht="12.75">
      <c r="B42" s="26"/>
      <c r="C42" s="11"/>
      <c r="D42" s="11"/>
    </row>
    <row r="43" spans="2:4" ht="12.75">
      <c r="B43" s="26"/>
      <c r="C43" s="11"/>
      <c r="D43" s="11"/>
    </row>
    <row r="44" spans="2:4" ht="12.75">
      <c r="B44" s="26"/>
      <c r="C44" s="11"/>
      <c r="D44" s="11"/>
    </row>
    <row r="45" spans="2:4" ht="12.75">
      <c r="B45" s="26"/>
      <c r="C45" s="11"/>
      <c r="D45" s="11"/>
    </row>
    <row r="46" spans="2:4" ht="12.75">
      <c r="B46" s="27"/>
      <c r="C46" s="13"/>
      <c r="D46" s="13"/>
    </row>
    <row r="47" spans="2:4" ht="12.75">
      <c r="B47" s="27"/>
      <c r="C47" s="13"/>
      <c r="D47" s="13"/>
    </row>
    <row r="48" spans="2:4" ht="12.75">
      <c r="B48" s="27"/>
      <c r="C48" s="28"/>
      <c r="D48" s="13"/>
    </row>
    <row r="49" spans="2:4" ht="12.75">
      <c r="B49" s="26"/>
      <c r="C49" s="11"/>
      <c r="D49" s="11"/>
    </row>
    <row r="50" spans="2:4" ht="12.75">
      <c r="B50" s="26"/>
      <c r="C50" s="11"/>
      <c r="D50" s="11"/>
    </row>
    <row r="51" spans="2:4" ht="12.75">
      <c r="B51" s="26"/>
      <c r="C51" s="11"/>
      <c r="D51" s="11"/>
    </row>
    <row r="52" spans="2:4" ht="12.75">
      <c r="B52" s="26"/>
      <c r="C52" s="11"/>
      <c r="D52" s="11"/>
    </row>
    <row r="53" spans="2:4" ht="12.75">
      <c r="B53" s="26"/>
      <c r="C53" s="11"/>
      <c r="D53" s="11"/>
    </row>
    <row r="54" spans="2:4" ht="12.75">
      <c r="B54" s="26"/>
      <c r="C54" s="11"/>
      <c r="D54" s="11"/>
    </row>
    <row r="55" spans="2:4" ht="12.75">
      <c r="B55" s="26"/>
      <c r="C55" s="11"/>
      <c r="D55" s="11"/>
    </row>
    <row r="56" spans="2:4" ht="12.75">
      <c r="B56" s="26"/>
      <c r="C56" s="11"/>
      <c r="D56" s="11"/>
    </row>
    <row r="57" spans="2:3" ht="12.75">
      <c r="B57" s="15"/>
      <c r="C57" s="15"/>
    </row>
    <row r="58" spans="2:3" ht="12.75">
      <c r="B58" s="15"/>
      <c r="C58" s="15"/>
    </row>
    <row r="59" spans="2:3" ht="12.75">
      <c r="B59" s="15"/>
      <c r="C59" s="15"/>
    </row>
    <row r="60" spans="2:3" ht="12.75">
      <c r="B60" s="15"/>
      <c r="C60" s="15"/>
    </row>
    <row r="61" spans="2:3" ht="12.75">
      <c r="B61" s="15"/>
      <c r="C61" s="15"/>
    </row>
    <row r="62" spans="2:3" ht="12.75">
      <c r="B62" s="15"/>
      <c r="C62" s="15"/>
    </row>
    <row r="63" spans="2:3" ht="12.75">
      <c r="B63" s="15"/>
      <c r="C63" s="15"/>
    </row>
    <row r="64" spans="2:3" ht="12.75">
      <c r="B64" s="15"/>
      <c r="C64" s="15"/>
    </row>
  </sheetData>
  <mergeCells count="2">
    <mergeCell ref="B6:B7"/>
    <mergeCell ref="C6:C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11" sqref="E11"/>
    </sheetView>
  </sheetViews>
  <sheetFormatPr defaultColWidth="9.140625" defaultRowHeight="12.75"/>
  <cols>
    <col min="4" max="4" width="14.140625" style="0" bestFit="1" customWidth="1"/>
    <col min="5" max="5" width="14.57421875" style="0" bestFit="1" customWidth="1"/>
  </cols>
  <sheetData>
    <row r="1" spans="4:5" ht="12.75">
      <c r="D1" t="s">
        <v>66</v>
      </c>
      <c r="E1" t="s">
        <v>106</v>
      </c>
    </row>
    <row r="2" spans="4:5" ht="12.75">
      <c r="D2" s="17" t="s">
        <v>63</v>
      </c>
      <c r="E2" s="17" t="s">
        <v>107</v>
      </c>
    </row>
    <row r="3" spans="4:5" ht="12.75">
      <c r="D3" s="17" t="s">
        <v>108</v>
      </c>
      <c r="E3" s="17" t="s">
        <v>108</v>
      </c>
    </row>
    <row r="4" spans="2:5" ht="12.75">
      <c r="B4" t="s">
        <v>65</v>
      </c>
      <c r="C4" t="s">
        <v>110</v>
      </c>
      <c r="D4">
        <v>0.5</v>
      </c>
      <c r="E4">
        <v>0.66</v>
      </c>
    </row>
    <row r="5" spans="1:5" ht="12.75">
      <c r="A5" s="18" t="s">
        <v>64</v>
      </c>
      <c r="B5" s="18" t="s">
        <v>21</v>
      </c>
      <c r="C5" s="18" t="s">
        <v>21</v>
      </c>
      <c r="D5" s="18" t="s">
        <v>109</v>
      </c>
      <c r="E5" s="30" t="s">
        <v>109</v>
      </c>
    </row>
    <row r="6" spans="1:5" ht="15">
      <c r="A6">
        <v>1</v>
      </c>
      <c r="B6" s="19">
        <v>0.12440680880330124</v>
      </c>
      <c r="C6" s="19">
        <v>0.29</v>
      </c>
      <c r="D6" s="20">
        <v>1</v>
      </c>
      <c r="E6" s="20">
        <v>1</v>
      </c>
    </row>
    <row r="7" spans="1:5" ht="15">
      <c r="A7">
        <f>A6+1</f>
        <v>2</v>
      </c>
      <c r="B7" s="19">
        <v>0.12621733149931225</v>
      </c>
      <c r="C7" s="19">
        <v>0.28</v>
      </c>
      <c r="D7" s="20">
        <v>1</v>
      </c>
      <c r="E7" s="20">
        <v>1</v>
      </c>
    </row>
    <row r="8" spans="1:5" ht="15">
      <c r="A8">
        <f aca="true" t="shared" si="0" ref="A8:A17">A7+1</f>
        <v>3</v>
      </c>
      <c r="B8" s="19">
        <v>0.1455347317744154</v>
      </c>
      <c r="C8" s="19">
        <v>0.15</v>
      </c>
      <c r="D8" s="20">
        <v>1</v>
      </c>
      <c r="E8" s="20">
        <v>1</v>
      </c>
    </row>
    <row r="9" spans="1:5" ht="15">
      <c r="A9">
        <f t="shared" si="0"/>
        <v>4</v>
      </c>
      <c r="B9" s="19">
        <v>0.3292984869325997</v>
      </c>
      <c r="C9" s="19">
        <v>0.1</v>
      </c>
      <c r="D9" s="20">
        <v>1</v>
      </c>
      <c r="E9" s="20">
        <v>1</v>
      </c>
    </row>
    <row r="10" spans="1:5" ht="15">
      <c r="A10">
        <f t="shared" si="0"/>
        <v>5</v>
      </c>
      <c r="B10" s="19">
        <v>0.9677613480055021</v>
      </c>
      <c r="C10" s="19">
        <v>0</v>
      </c>
      <c r="D10" s="20">
        <v>1</v>
      </c>
      <c r="E10" s="25">
        <f>E4</f>
        <v>0.66</v>
      </c>
    </row>
    <row r="11" spans="1:5" ht="15">
      <c r="A11">
        <f t="shared" si="0"/>
        <v>6</v>
      </c>
      <c r="B11" s="22">
        <v>1</v>
      </c>
      <c r="C11" s="19">
        <v>0</v>
      </c>
      <c r="D11" s="20">
        <v>1</v>
      </c>
      <c r="E11" s="25">
        <f>E4</f>
        <v>0.66</v>
      </c>
    </row>
    <row r="12" spans="1:5" ht="15">
      <c r="A12">
        <f t="shared" si="0"/>
        <v>7</v>
      </c>
      <c r="B12" s="23">
        <v>0.4436038514442916</v>
      </c>
      <c r="C12" s="23">
        <v>0.43</v>
      </c>
      <c r="D12" s="21">
        <f>1-(C12*$D$4)</f>
        <v>0.785</v>
      </c>
      <c r="E12" s="20">
        <v>1</v>
      </c>
    </row>
    <row r="13" spans="1:5" ht="15">
      <c r="A13">
        <f t="shared" si="0"/>
        <v>8</v>
      </c>
      <c r="B13" s="23">
        <v>0.15713548830811555</v>
      </c>
      <c r="C13" s="22">
        <v>1</v>
      </c>
      <c r="D13" s="21">
        <f>1-(C13*$D$4)</f>
        <v>0.5</v>
      </c>
      <c r="E13" s="20">
        <v>1</v>
      </c>
    </row>
    <row r="14" spans="1:5" ht="15">
      <c r="A14">
        <f t="shared" si="0"/>
        <v>9</v>
      </c>
      <c r="B14" s="23">
        <v>0.10466127922971113</v>
      </c>
      <c r="C14" s="23">
        <v>0.89</v>
      </c>
      <c r="D14" s="21">
        <f>1-(C14*$D$4)</f>
        <v>0.5549999999999999</v>
      </c>
      <c r="E14" s="20">
        <v>1</v>
      </c>
    </row>
    <row r="15" spans="1:5" ht="15">
      <c r="A15">
        <f t="shared" si="0"/>
        <v>10</v>
      </c>
      <c r="B15" s="23">
        <v>0.09338720770288858</v>
      </c>
      <c r="C15" s="23">
        <v>0.77</v>
      </c>
      <c r="D15" s="21">
        <f>1-(C15*$D$4)</f>
        <v>0.615</v>
      </c>
      <c r="E15" s="20">
        <v>1</v>
      </c>
    </row>
    <row r="16" spans="1:5" ht="15">
      <c r="A16">
        <f t="shared" si="0"/>
        <v>11</v>
      </c>
      <c r="B16" s="23">
        <v>0.16859353507565336</v>
      </c>
      <c r="C16" s="23">
        <v>0.35</v>
      </c>
      <c r="D16" s="20">
        <v>1</v>
      </c>
      <c r="E16" s="20">
        <v>1</v>
      </c>
    </row>
    <row r="17" spans="1:5" ht="15">
      <c r="A17" s="18">
        <f t="shared" si="0"/>
        <v>12</v>
      </c>
      <c r="B17" s="24">
        <v>0.16066196698762036</v>
      </c>
      <c r="C17" s="29">
        <v>0.21</v>
      </c>
      <c r="D17" s="20">
        <v>1</v>
      </c>
      <c r="E17" s="20">
        <v>1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 Dept of Fish &amp; Wildlife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Casey Baldwin</dc:creator>
  <cp:keywords/>
  <dc:description/>
  <cp:lastModifiedBy>Casey Baldwin</cp:lastModifiedBy>
  <cp:lastPrinted>2003-08-04T15:43:21Z</cp:lastPrinted>
  <dcterms:created xsi:type="dcterms:W3CDTF">2003-07-14T17:33:02Z</dcterms:created>
  <dcterms:modified xsi:type="dcterms:W3CDTF">2003-10-31T22:01:02Z</dcterms:modified>
  <cp:category/>
  <cp:version/>
  <cp:contentType/>
  <cp:contentStatus/>
</cp:coreProperties>
</file>