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CookingEff" sheetId="3" r:id="rId3"/>
    <sheet name="Input Assumptions" sheetId="4" r:id="rId4"/>
  </sheets>
  <externalReferences>
    <externalReference r:id="rId7"/>
  </externalReference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[0]!PC_Main</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sharedStrings.xml><?xml version="1.0" encoding="utf-8"?>
<sst xmlns="http://schemas.openxmlformats.org/spreadsheetml/2006/main" count="277" uniqueCount="191">
  <si>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</si>
  <si>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</si>
  <si>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</si>
  <si>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</si>
  <si>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</si>
  <si>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</si>
  <si>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</si>
  <si>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</si>
  <si>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</si>
  <si>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</si>
  <si>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</si>
  <si>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</si>
  <si>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</si>
  <si>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</si>
  <si>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</si>
  <si>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</si>
  <si>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</si>
  <si>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</si>
  <si>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</si>
  <si>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</si>
  <si>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</si>
  <si>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</si>
  <si>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</si>
  <si>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</si>
  <si>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</si>
  <si>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</si>
  <si>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</si>
  <si>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</si>
  <si>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</si>
  <si>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</si>
  <si>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</si>
  <si>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</si>
  <si>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</si>
  <si>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</si>
  <si>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</si>
  <si>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</si>
  <si>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</si>
  <si>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</si>
  <si>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</si>
  <si>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</si>
  <si>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</si>
  <si>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</si>
  <si>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</si>
  <si>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</si>
  <si>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</si>
  <si>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</si>
  <si>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</si>
  <si>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</si>
  <si>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</si>
  <si>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</si>
  <si>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</si>
  <si>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</si>
  <si>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</si>
  <si>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</si>
  <si>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</si>
  <si>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</si>
  <si>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</si>
  <si>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</si>
  <si>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</si>
  <si>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</si>
  <si>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</si>
  <si>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</si>
  <si>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</si>
  <si>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</si>
  <si>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</si>
  <si>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</si>
  <si>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</si>
  <si>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</si>
  <si>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</si>
  <si>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</si>
  <si>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</si>
  <si>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</si>
  <si>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</si>
  <si>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</si>
  <si>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</si>
  <si>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</si>
  <si>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</si>
  <si>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</si>
  <si>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</si>
  <si>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</si>
  <si>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</si>
  <si>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</si>
  <si>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</si>
  <si>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</si>
  <si>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</si>
  <si>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</si>
  <si>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</si>
  <si>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</si>
  <si>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</si>
  <si>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</si>
  <si>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</si>
  <si>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</si>
  <si>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</si>
  <si>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</si>
  <si>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</si>
  <si>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</si>
  <si>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</si>
  <si>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</si>
  <si>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</si>
  <si>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</si>
  <si>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</si>
  <si>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</si>
  <si>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</si>
  <si>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</si>
  <si>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</si>
  <si>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</si>
  <si>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</si>
  <si>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</si>
  <si>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</si>
  <si>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</si>
  <si>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</si>
  <si>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</si>
  <si>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</si>
  <si>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</si>
  <si>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</si>
  <si>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</si>
  <si>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</si>
  <si>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</si>
  <si>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</si>
  <si>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</si>
  <si>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</si>
  <si>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</si>
  <si>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</si>
  <si>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</si>
  <si>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</si>
  <si>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</si>
  <si>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</si>
  <si>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</si>
  <si>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 xml:space="preserve">Manufacturer, Dealer or Consumer Rebate </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</si>
  <si>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</si>
  <si>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</si>
  <si>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</si>
  <si>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</si>
  <si>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</si>
  <si>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</si>
  <si>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</si>
  <si>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</si>
  <si>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</si>
  <si>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</si>
  <si>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</si>
  <si>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</si>
  <si>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</si>
  <si>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</si>
  <si>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</si>
  <si>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</si>
  <si>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</si>
  <si>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</si>
  <si>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</si>
  <si>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</si>
  <si>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</si>
  <si>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</si>
  <si>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</si>
  <si>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</si>
  <si>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</si>
  <si>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</si>
  <si>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Regionwide</t>
  </si>
  <si>
    <t>MeasureTable</t>
  </si>
  <si>
    <t>Conservation Load Shapes</t>
  </si>
  <si>
    <t>Residence w/Electric Oven</t>
  </si>
  <si>
    <t>Deemed</t>
  </si>
  <si>
    <t>Reduced cooking time, more even heating</t>
  </si>
  <si>
    <t>The US Department of Energy revised its efficiency standards for cooking appliances in 1998. It did not find that further energy efficiency improvements to electric ovens, ranges and microwaves were justified.</t>
  </si>
  <si>
    <t>Efficient Cooking Appliances</t>
  </si>
  <si>
    <t>Savings (kwh/yr)</t>
  </si>
  <si>
    <t>Phys Life (yrs)</t>
  </si>
  <si>
    <t>Non-E Val ($/yr)</t>
  </si>
  <si>
    <t>Biradiant Oven</t>
  </si>
  <si>
    <t>Reduced Oven Ventilation Rate</t>
  </si>
  <si>
    <t>ResCOOK</t>
  </si>
  <si>
    <t>Improved Oven Insulation</t>
  </si>
  <si>
    <t>Improved Oven Seals</t>
  </si>
  <si>
    <t>Input Assumptions for Residential Appliance Efficiency</t>
  </si>
  <si>
    <t>Cooking Applainces</t>
  </si>
  <si>
    <t>Incremental Capital Cost ($)</t>
  </si>
  <si>
    <t>Forced convection oven</t>
  </si>
  <si>
    <t>Improved range</t>
  </si>
  <si>
    <t>Improved Microwave</t>
  </si>
  <si>
    <t>Electric Oven: Non-Self Cleaning</t>
  </si>
  <si>
    <t>Baseline</t>
  </si>
  <si>
    <t>Reduced oven conduction losses, forced convection &amp; oven separator</t>
  </si>
  <si>
    <t>Electric Range</t>
  </si>
  <si>
    <t>Improved range heating element contact</t>
  </si>
  <si>
    <t>Add range reflective surfaces</t>
  </si>
  <si>
    <t>Microwave Ovens</t>
  </si>
  <si>
    <t>Efficient microwave power supply, fan, magnetron &amp; reflective surface</t>
  </si>
  <si>
    <t xml:space="preserve">Source: Final Rule: Energy Conservation Program for Consumer Products: Energy Conservation Standards for Electric Cooking Products (Electric Cooktops, Electric Self-Cleaning-Ovens, and Microwave Ovens) Federal Register, September 8, 1998. </t>
  </si>
  <si>
    <t>CookingEff</t>
  </si>
  <si>
    <t>Input Assumptions</t>
  </si>
  <si>
    <t>5th Plan Draft 092802</t>
  </si>
  <si>
    <t>ProCost Results, Version 1.70a: JPH 03/07/01, 10:57 AM 10/21/2002</t>
  </si>
  <si>
    <t>R:\TE\New Plan\Residential Resource Assessment\MC_AND_LOADSHAPE.XLS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</si>
</sst>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s>
  <fonts count="26">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b/>
      <i/>
      <sz val="10"/>
      <name val="Arial"/>
      <family val="2"/>
    </font>
    <font>
      <b/>
      <sz val="12"/>
      <name val="Arial"/>
      <family val="2"/>
    </font>
  </fonts>
  <fills count="12">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thin"/>
      <right style="thin"/>
      <top>
        <color indexed="63"/>
      </top>
      <bottom style="thin"/>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23" fillId="0" borderId="0">
      <alignment/>
      <protection/>
    </xf>
    <xf numFmtId="9" fontId="0" fillId="0" borderId="0" applyFont="0" applyFill="0" applyBorder="0" applyAlignment="0" applyProtection="0"/>
  </cellStyleXfs>
  <cellXfs count="118">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2" fontId="11" fillId="0" borderId="0" xfId="0" applyNumberFormat="1" applyFont="1" applyAlignment="1">
      <alignment/>
    </xf>
    <xf numFmtId="165" fontId="0" fillId="0" borderId="0" xfId="0" applyNumberFormat="1" applyAlignment="1">
      <alignment/>
    </xf>
    <xf numFmtId="0" fontId="14" fillId="6" borderId="5" xfId="0" applyFont="1" applyFill="1" applyBorder="1" applyAlignment="1">
      <alignment horizontal="centerContinuous" wrapText="1"/>
    </xf>
    <xf numFmtId="0" fontId="14" fillId="6" borderId="6" xfId="0" applyFont="1" applyFill="1" applyBorder="1" applyAlignment="1">
      <alignment horizontal="centerContinuous" wrapText="1"/>
    </xf>
    <xf numFmtId="0" fontId="12" fillId="7" borderId="7" xfId="0" applyFont="1" applyFill="1" applyBorder="1" applyAlignment="1">
      <alignment horizontal="centerContinuous" wrapText="1"/>
    </xf>
    <xf numFmtId="0" fontId="12" fillId="7" borderId="6" xfId="0" applyFont="1" applyFill="1" applyBorder="1" applyAlignment="1">
      <alignment horizontal="centerContinuous" wrapText="1"/>
    </xf>
    <xf numFmtId="165" fontId="12" fillId="7" borderId="7" xfId="0" applyNumberFormat="1" applyFont="1" applyFill="1" applyBorder="1" applyAlignment="1">
      <alignment horizontal="centerContinuous" wrapText="1"/>
    </xf>
    <xf numFmtId="165" fontId="12" fillId="7" borderId="6" xfId="0" applyNumberFormat="1" applyFont="1" applyFill="1" applyBorder="1" applyAlignment="1">
      <alignment horizontal="centerContinuous" wrapText="1"/>
    </xf>
    <xf numFmtId="165" fontId="12" fillId="7" borderId="5"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8" xfId="0" applyFont="1" applyFill="1" applyBorder="1" applyAlignment="1">
      <alignment horizontal="center" wrapText="1"/>
    </xf>
    <xf numFmtId="165" fontId="12" fillId="3" borderId="8"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8" borderId="7" xfId="0" applyFont="1" applyFill="1" applyBorder="1" applyAlignment="1">
      <alignment horizontal="centerContinuous" wrapText="1"/>
    </xf>
    <xf numFmtId="165" fontId="12" fillId="8" borderId="5" xfId="0" applyNumberFormat="1" applyFont="1" applyFill="1" applyBorder="1" applyAlignment="1">
      <alignment horizontal="centerContinuous" wrapText="1"/>
    </xf>
    <xf numFmtId="165" fontId="12" fillId="8" borderId="6" xfId="0" applyNumberFormat="1" applyFont="1" applyFill="1" applyBorder="1" applyAlignment="1">
      <alignment horizontal="centerContinuous" wrapText="1"/>
    </xf>
    <xf numFmtId="0" fontId="12" fillId="2" borderId="7" xfId="0" applyFont="1" applyFill="1" applyBorder="1" applyAlignment="1">
      <alignment horizontal="centerContinuous" wrapText="1"/>
    </xf>
    <xf numFmtId="0" fontId="12" fillId="2" borderId="5" xfId="0" applyFont="1" applyFill="1" applyBorder="1" applyAlignment="1">
      <alignment horizontal="centerContinuous" wrapText="1"/>
    </xf>
    <xf numFmtId="165" fontId="12" fillId="2" borderId="5" xfId="0" applyNumberFormat="1" applyFont="1" applyFill="1" applyBorder="1" applyAlignment="1">
      <alignment horizontal="centerContinuous" wrapText="1"/>
    </xf>
    <xf numFmtId="165" fontId="12" fillId="2" borderId="6"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8" borderId="6" xfId="0" applyFont="1" applyFill="1" applyBorder="1" applyAlignment="1">
      <alignment horizontal="centerContinuous" wrapText="1"/>
    </xf>
    <xf numFmtId="165" fontId="12" fillId="8" borderId="7" xfId="0" applyNumberFormat="1" applyFont="1" applyFill="1" applyBorder="1" applyAlignment="1">
      <alignment horizontal="centerContinuous" wrapText="1"/>
    </xf>
    <xf numFmtId="165" fontId="12" fillId="8" borderId="9" xfId="0" applyNumberFormat="1" applyFont="1" applyFill="1" applyBorder="1" applyAlignment="1">
      <alignment horizontal="centerContinuous" wrapText="1"/>
    </xf>
    <xf numFmtId="0" fontId="5" fillId="9" borderId="10" xfId="0" applyFont="1" applyFill="1" applyBorder="1" applyAlignment="1">
      <alignment vertical="justify"/>
    </xf>
    <xf numFmtId="0" fontId="5" fillId="9" borderId="11" xfId="0" applyFont="1" applyFill="1" applyBorder="1" applyAlignment="1">
      <alignment vertical="justify"/>
    </xf>
    <xf numFmtId="0" fontId="5" fillId="0" borderId="0" xfId="0" applyFont="1" applyAlignment="1">
      <alignment vertical="justify"/>
    </xf>
    <xf numFmtId="0" fontId="19" fillId="9" borderId="12" xfId="0" applyFont="1" applyFill="1" applyBorder="1" applyAlignment="1">
      <alignment horizontal="left" wrapText="1"/>
    </xf>
    <xf numFmtId="0" fontId="19" fillId="9" borderId="13" xfId="0" applyFont="1" applyFill="1" applyBorder="1" applyAlignment="1">
      <alignment horizontal="left" wrapText="1"/>
    </xf>
    <xf numFmtId="0" fontId="19" fillId="9" borderId="5" xfId="0" applyFont="1" applyFill="1" applyBorder="1" applyAlignment="1">
      <alignment horizontal="left" wrapText="1"/>
    </xf>
    <xf numFmtId="0" fontId="17" fillId="0" borderId="0" xfId="0" applyFont="1" applyAlignment="1">
      <alignment/>
    </xf>
    <xf numFmtId="175" fontId="20" fillId="0" borderId="14" xfId="0" applyNumberFormat="1" applyFont="1" applyBorder="1" applyAlignment="1">
      <alignment horizontal="left" vertical="top" wrapText="1"/>
    </xf>
    <xf numFmtId="168" fontId="20" fillId="0" borderId="14" xfId="17" applyNumberFormat="1" applyFont="1" applyBorder="1" applyAlignment="1">
      <alignment horizontal="center" vertical="top" wrapText="1"/>
    </xf>
    <xf numFmtId="1" fontId="20" fillId="0" borderId="14" xfId="0" applyNumberFormat="1" applyFont="1" applyBorder="1" applyAlignment="1">
      <alignment horizontal="center" vertical="top" wrapText="1"/>
    </xf>
    <xf numFmtId="44" fontId="20" fillId="0" borderId="14" xfId="17" applyFont="1" applyBorder="1" applyAlignment="1">
      <alignment horizontal="left" vertical="top" wrapText="1"/>
    </xf>
    <xf numFmtId="2" fontId="20" fillId="0" borderId="14" xfId="0" applyNumberFormat="1" applyFont="1" applyBorder="1" applyAlignment="1">
      <alignment horizontal="center" vertical="top" wrapText="1"/>
    </xf>
    <xf numFmtId="0" fontId="14" fillId="6" borderId="7" xfId="0" applyFont="1" applyFill="1" applyBorder="1" applyAlignment="1">
      <alignment horizontal="left" wrapText="1"/>
    </xf>
    <xf numFmtId="0" fontId="0" fillId="3" borderId="3" xfId="20" applyFont="1" applyBorder="1" applyAlignment="1">
      <alignment/>
      <protection/>
    </xf>
    <xf numFmtId="175" fontId="19" fillId="0" borderId="15" xfId="0" applyNumberFormat="1" applyFont="1" applyBorder="1" applyAlignment="1">
      <alignment horizontal="left" vertical="top" wrapText="1"/>
    </xf>
    <xf numFmtId="44" fontId="20" fillId="0" borderId="14" xfId="17" applyNumberFormat="1" applyFont="1" applyBorder="1" applyAlignment="1">
      <alignment horizontal="left" vertical="top" wrapText="1"/>
    </xf>
    <xf numFmtId="165" fontId="20" fillId="0" borderId="14" xfId="0" applyNumberFormat="1" applyFont="1" applyBorder="1" applyAlignment="1">
      <alignment horizontal="center" vertical="top" wrapText="1"/>
    </xf>
    <xf numFmtId="0" fontId="20" fillId="0" borderId="14" xfId="0" applyFont="1" applyBorder="1" applyAlignment="1">
      <alignment horizontal="left" vertical="top" wrapText="1"/>
    </xf>
    <xf numFmtId="0" fontId="0" fillId="3" borderId="3" xfId="20" applyFont="1" applyBorder="1" applyAlignment="1">
      <alignment horizontal="left"/>
      <protection/>
    </xf>
    <xf numFmtId="44" fontId="0" fillId="0" borderId="0" xfId="17" applyAlignment="1">
      <alignment/>
    </xf>
    <xf numFmtId="0" fontId="18" fillId="9" borderId="16" xfId="0" applyFont="1" applyFill="1" applyBorder="1" applyAlignment="1">
      <alignment horizontal="center" wrapText="1"/>
    </xf>
    <xf numFmtId="169" fontId="20" fillId="0" borderId="14" xfId="15" applyNumberFormat="1" applyFont="1" applyBorder="1" applyAlignment="1">
      <alignment horizontal="center" vertical="top" wrapText="1"/>
    </xf>
    <xf numFmtId="0" fontId="20" fillId="0" borderId="3" xfId="0" applyFont="1" applyBorder="1" applyAlignment="1">
      <alignment wrapText="1"/>
    </xf>
    <xf numFmtId="0" fontId="24" fillId="0" borderId="0" xfId="23" applyFont="1">
      <alignment/>
      <protection/>
    </xf>
    <xf numFmtId="0" fontId="0" fillId="0" borderId="0" xfId="23" applyFont="1">
      <alignment/>
      <protection/>
    </xf>
    <xf numFmtId="5" fontId="0" fillId="0" borderId="0" xfId="23" applyNumberFormat="1" applyFont="1" applyAlignment="1">
      <alignment horizontal="right"/>
      <protection/>
    </xf>
    <xf numFmtId="165" fontId="0" fillId="0" borderId="0" xfId="23" applyNumberFormat="1" applyFont="1">
      <alignment/>
      <protection/>
    </xf>
    <xf numFmtId="0" fontId="0" fillId="0" borderId="0" xfId="23" applyFont="1" applyAlignment="1">
      <alignment horizontal="left"/>
      <protection/>
    </xf>
    <xf numFmtId="0" fontId="6" fillId="4" borderId="17" xfId="23" applyFont="1" applyFill="1" applyBorder="1" applyAlignment="1">
      <alignment horizontal="centerContinuous"/>
      <protection/>
    </xf>
    <xf numFmtId="0" fontId="11" fillId="4" borderId="18" xfId="23" applyFont="1" applyFill="1" applyBorder="1" applyAlignment="1">
      <alignment/>
      <protection/>
    </xf>
    <xf numFmtId="0" fontId="11" fillId="4" borderId="18" xfId="23" applyFont="1" applyFill="1" applyBorder="1" applyAlignment="1">
      <alignment horizontal="centerContinuous"/>
      <protection/>
    </xf>
    <xf numFmtId="0" fontId="11" fillId="4" borderId="8" xfId="23" applyFont="1" applyFill="1" applyBorder="1" applyAlignment="1">
      <alignment horizontal="centerContinuous"/>
      <protection/>
    </xf>
    <xf numFmtId="0" fontId="12" fillId="10" borderId="3" xfId="23" applyFont="1" applyFill="1" applyBorder="1" applyAlignment="1">
      <alignment horizontal="centerContinuous"/>
      <protection/>
    </xf>
    <xf numFmtId="0" fontId="13" fillId="10" borderId="3" xfId="23" applyFont="1" applyFill="1" applyBorder="1" applyAlignment="1">
      <alignment horizontal="centerContinuous"/>
      <protection/>
    </xf>
    <xf numFmtId="0" fontId="12" fillId="11" borderId="19" xfId="23" applyFont="1" applyFill="1" applyBorder="1" applyAlignment="1">
      <alignment horizontal="center" wrapText="1"/>
      <protection/>
    </xf>
    <xf numFmtId="0" fontId="12" fillId="11" borderId="15" xfId="23" applyFont="1" applyFill="1" applyBorder="1" applyAlignment="1">
      <alignment horizontal="center" wrapText="1"/>
      <protection/>
    </xf>
    <xf numFmtId="0" fontId="0" fillId="0" borderId="0" xfId="24" applyFont="1">
      <alignment/>
      <protection/>
    </xf>
    <xf numFmtId="1" fontId="0" fillId="0" borderId="0" xfId="24" applyNumberFormat="1" applyFont="1">
      <alignment/>
      <protection/>
    </xf>
    <xf numFmtId="168" fontId="0" fillId="0" borderId="0" xfId="17" applyNumberFormat="1" applyFont="1" applyAlignment="1">
      <alignment/>
    </xf>
    <xf numFmtId="44" fontId="0" fillId="0" borderId="0" xfId="24" applyNumberFormat="1" applyFont="1">
      <alignment/>
      <protection/>
    </xf>
    <xf numFmtId="165" fontId="11" fillId="0" borderId="0" xfId="0" applyNumberFormat="1" applyFont="1" applyAlignment="1">
      <alignment/>
    </xf>
    <xf numFmtId="0" fontId="25" fillId="0" borderId="0" xfId="24" applyFont="1">
      <alignment/>
      <protection/>
    </xf>
    <xf numFmtId="0" fontId="23" fillId="0" borderId="0" xfId="24">
      <alignment/>
      <protection/>
    </xf>
    <xf numFmtId="0" fontId="23" fillId="0" borderId="0" xfId="24" applyFont="1">
      <alignment/>
      <protection/>
    </xf>
    <xf numFmtId="0" fontId="12" fillId="11" borderId="19" xfId="23" applyFont="1" applyFill="1" applyBorder="1" applyAlignment="1">
      <alignment horizontal="center" wrapText="1"/>
      <protection/>
    </xf>
    <xf numFmtId="0" fontId="12" fillId="11" borderId="15" xfId="23" applyFont="1" applyFill="1" applyBorder="1" applyAlignment="1">
      <alignment horizontal="center" wrapText="1"/>
      <protection/>
    </xf>
    <xf numFmtId="0" fontId="17" fillId="0" borderId="0" xfId="0" applyFont="1" applyAlignment="1">
      <alignment/>
    </xf>
    <xf numFmtId="0" fontId="18" fillId="9" borderId="7" xfId="0" applyFont="1" applyFill="1" applyBorder="1" applyAlignment="1">
      <alignment horizontal="center" wrapText="1"/>
    </xf>
    <xf numFmtId="0" fontId="18" fillId="9" borderId="5" xfId="0" applyFont="1" applyFill="1" applyBorder="1" applyAlignment="1">
      <alignment horizontal="center" wrapText="1"/>
    </xf>
    <xf numFmtId="0" fontId="18" fillId="9" borderId="6" xfId="0" applyFont="1" applyFill="1" applyBorder="1" applyAlignment="1">
      <alignment horizontal="center" wrapText="1"/>
    </xf>
    <xf numFmtId="0" fontId="18" fillId="9" borderId="20" xfId="0" applyFont="1" applyFill="1" applyBorder="1" applyAlignment="1">
      <alignment horizontal="center" wrapText="1"/>
    </xf>
    <xf numFmtId="0" fontId="18" fillId="9" borderId="13" xfId="0" applyFont="1" applyFill="1" applyBorder="1" applyAlignment="1">
      <alignment horizontal="center" wrapText="1"/>
    </xf>
    <xf numFmtId="0" fontId="0" fillId="2" borderId="17" xfId="19" applyFont="1" applyBorder="1" applyAlignment="1">
      <alignment horizontal="left" vertical="center" wrapText="1"/>
      <protection/>
    </xf>
    <xf numFmtId="0" fontId="0" fillId="2" borderId="18" xfId="19" applyFont="1" applyBorder="1" applyAlignment="1">
      <alignment horizontal="left" vertical="center" wrapText="1"/>
      <protection/>
    </xf>
    <xf numFmtId="0" fontId="0" fillId="2" borderId="8" xfId="19" applyFont="1" applyBorder="1" applyAlignment="1">
      <alignment horizontal="left" vertical="center" wrapText="1"/>
      <protection/>
    </xf>
    <xf numFmtId="165" fontId="0" fillId="0" borderId="3" xfId="0" applyNumberFormat="1" applyBorder="1" applyAlignment="1">
      <alignment/>
    </xf>
  </cellXfs>
  <cellStyles count="12">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GeoHP" xfId="23"/>
    <cellStyle name="Normal_MTRESAPPLPO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1.emf" /><Relationship Id="rId6" Type="http://schemas.openxmlformats.org/officeDocument/2006/relationships/image" Target="../media/image9.emf" /><Relationship Id="rId7" Type="http://schemas.openxmlformats.org/officeDocument/2006/relationships/image" Target="../media/image7.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8.emf" /><Relationship Id="rId11" Type="http://schemas.openxmlformats.org/officeDocument/2006/relationships/image" Target="../media/image6.emf" /><Relationship Id="rId12" Type="http://schemas.openxmlformats.org/officeDocument/2006/relationships/image" Target="../media/image11.emf" /><Relationship Id="rId1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8"/>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0"/>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1"/>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2"/>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3"/>
        <a:stretch>
          <a:fillRect/>
        </a:stretch>
      </xdr:blipFill>
      <xdr:spPr>
        <a:xfrm>
          <a:off x="6915150" y="1152525"/>
          <a:ext cx="5619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ew%20Plan\Residential%20Resource%20Assessment\SolarP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kW Installation"/>
      <sheetName val="MeasureTable"/>
      <sheetName val="ProData"/>
      <sheetName val="CSPV"/>
      <sheetName val="Notes"/>
      <sheetName val="Lookup 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2:AL4"/>
  <sheetViews>
    <sheetView tabSelected="1" workbookViewId="0" topLeftCell="A1">
      <selection activeCell="A1" sqref="A1"/>
    </sheetView>
  </sheetViews>
  <sheetFormatPr defaultColWidth="9.140625" defaultRowHeight="12.75"/>
  <cols>
    <col min="1" max="1" width="27.57421875" style="0" customWidth="1"/>
    <col min="2" max="2" width="13.57421875" style="0" customWidth="1"/>
    <col min="3" max="3" width="14.140625" style="0" customWidth="1"/>
    <col min="4" max="4" width="10.8515625" style="0" customWidth="1"/>
    <col min="5" max="5" width="10.140625" style="0" customWidth="1"/>
    <col min="6" max="6" width="10.8515625" style="0" customWidth="1"/>
    <col min="7" max="7" width="12.5742187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2.710937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421875" style="0" customWidth="1"/>
  </cols>
  <sheetData>
    <row r="1" ht="13.5" thickBot="1"/>
    <row r="2" spans="1:36" s="64" customFormat="1" ht="33" customHeight="1" thickBot="1">
      <c r="A2" s="109" t="s">
        <v>111</v>
      </c>
      <c r="B2" s="110"/>
      <c r="C2" s="110"/>
      <c r="D2" s="110"/>
      <c r="E2" s="110"/>
      <c r="F2" s="110"/>
      <c r="G2" s="110"/>
      <c r="H2" s="110"/>
      <c r="I2" s="110"/>
      <c r="J2" s="110"/>
      <c r="K2" s="110"/>
      <c r="L2" s="110"/>
      <c r="M2" s="110"/>
      <c r="N2" s="110"/>
      <c r="O2" s="110"/>
      <c r="P2" s="110"/>
      <c r="Q2" s="110"/>
      <c r="R2" s="110"/>
      <c r="S2" s="110"/>
      <c r="T2" s="110"/>
      <c r="U2" s="110"/>
      <c r="V2" s="110"/>
      <c r="W2" s="111"/>
      <c r="X2" s="109" t="s">
        <v>112</v>
      </c>
      <c r="Y2" s="110"/>
      <c r="Z2" s="111"/>
      <c r="AA2" s="110" t="s">
        <v>113</v>
      </c>
      <c r="AB2" s="110"/>
      <c r="AC2" s="110"/>
      <c r="AD2" s="113"/>
      <c r="AE2" s="112" t="s">
        <v>114</v>
      </c>
      <c r="AF2" s="110"/>
      <c r="AG2" s="110"/>
      <c r="AH2" s="113"/>
      <c r="AI2" s="62"/>
      <c r="AJ2" s="63"/>
    </row>
    <row r="3" spans="1:38" s="68" customFormat="1" ht="79.5" thickBot="1">
      <c r="A3" s="65" t="s">
        <v>115</v>
      </c>
      <c r="B3" s="66" t="s">
        <v>116</v>
      </c>
      <c r="C3" s="66" t="s">
        <v>117</v>
      </c>
      <c r="D3" s="66" t="s">
        <v>118</v>
      </c>
      <c r="E3" s="66" t="s">
        <v>149</v>
      </c>
      <c r="F3" s="66" t="s">
        <v>150</v>
      </c>
      <c r="G3" s="66" t="s">
        <v>151</v>
      </c>
      <c r="H3" s="66" t="s">
        <v>119</v>
      </c>
      <c r="I3" s="66" t="s">
        <v>152</v>
      </c>
      <c r="J3" s="66" t="s">
        <v>120</v>
      </c>
      <c r="K3" s="66" t="s">
        <v>121</v>
      </c>
      <c r="L3" s="66" t="s">
        <v>122</v>
      </c>
      <c r="M3" s="66" t="s">
        <v>123</v>
      </c>
      <c r="N3" s="66" t="s">
        <v>153</v>
      </c>
      <c r="O3" s="66" t="s">
        <v>124</v>
      </c>
      <c r="P3" s="66" t="s">
        <v>154</v>
      </c>
      <c r="Q3" s="66" t="s">
        <v>125</v>
      </c>
      <c r="R3" s="66" t="s">
        <v>126</v>
      </c>
      <c r="S3" s="66" t="s">
        <v>131</v>
      </c>
      <c r="T3" s="66" t="s">
        <v>132</v>
      </c>
      <c r="U3" s="66" t="s">
        <v>133</v>
      </c>
      <c r="V3" s="66" t="s">
        <v>134</v>
      </c>
      <c r="W3" s="66" t="s">
        <v>135</v>
      </c>
      <c r="X3" s="65" t="s">
        <v>136</v>
      </c>
      <c r="Y3" s="65" t="s">
        <v>137</v>
      </c>
      <c r="Z3" s="66" t="s">
        <v>138</v>
      </c>
      <c r="AA3" s="66" t="s">
        <v>139</v>
      </c>
      <c r="AB3" s="66" t="s">
        <v>140</v>
      </c>
      <c r="AC3" s="66" t="s">
        <v>141</v>
      </c>
      <c r="AD3" s="66" t="s">
        <v>142</v>
      </c>
      <c r="AE3" s="66" t="s">
        <v>143</v>
      </c>
      <c r="AF3" s="66" t="s">
        <v>144</v>
      </c>
      <c r="AG3" s="66" t="s">
        <v>145</v>
      </c>
      <c r="AH3" s="67" t="s">
        <v>135</v>
      </c>
      <c r="AI3" s="82" t="s">
        <v>146</v>
      </c>
      <c r="AJ3" s="82" t="s">
        <v>147</v>
      </c>
      <c r="AK3" s="82" t="s">
        <v>61</v>
      </c>
      <c r="AL3" s="64"/>
    </row>
    <row r="4" spans="1:38" ht="45">
      <c r="A4" s="76" t="str">
        <f>CookingEff!B23</f>
        <v>Biradiant Oven</v>
      </c>
      <c r="B4" s="69" t="s">
        <v>128</v>
      </c>
      <c r="C4" s="69" t="s">
        <v>158</v>
      </c>
      <c r="D4" s="69" t="s">
        <v>155</v>
      </c>
      <c r="E4" s="70">
        <f>CookingEff!E23</f>
        <v>222.5</v>
      </c>
      <c r="F4" s="70">
        <f>CookingEff!F23</f>
        <v>0</v>
      </c>
      <c r="G4" s="70">
        <f>CookingEff!G23</f>
        <v>0</v>
      </c>
      <c r="H4" s="71">
        <f>CookingEff!C23</f>
        <v>20</v>
      </c>
      <c r="I4" s="71" t="s">
        <v>159</v>
      </c>
      <c r="J4" s="83">
        <f>CookingEff!D23</f>
        <v>105.3</v>
      </c>
      <c r="K4" s="83">
        <f>CookingEff!K23</f>
        <v>113.32912499999998</v>
      </c>
      <c r="L4" s="73">
        <f>CookingEff!J23</f>
        <v>0.027000000700354576</v>
      </c>
      <c r="M4" s="78">
        <f>CookingEff!L23</f>
        <v>0.002985488091139377</v>
      </c>
      <c r="N4" s="77">
        <f>CookingEff!N23/CookingEff!$K23</f>
        <v>1.963308615304773</v>
      </c>
      <c r="O4" s="77">
        <f>CookingEff!O23/CookingEff!$K23</f>
        <v>0</v>
      </c>
      <c r="P4" s="77">
        <f>CookingEff!P23/CookingEff!$K23</f>
        <v>0</v>
      </c>
      <c r="Q4" s="77">
        <f>CookingEff!Q23/CookingEff!$K23</f>
        <v>1.9633086002946483</v>
      </c>
      <c r="R4" s="72">
        <f>CookingEff!S23/CookingEff!K23</f>
        <v>0.41335096184397147</v>
      </c>
      <c r="S4" s="72">
        <f>CookingEff!T23/CookingEff!$K23</f>
        <v>0.0010061119377500715</v>
      </c>
      <c r="T4" s="72">
        <f>CookingEff!U23/CookingEff!$K23</f>
        <v>0.06514691866882914</v>
      </c>
      <c r="U4" s="72">
        <f>CookingEff!V23/CookingEff!$K23</f>
        <v>0.4794583689452993</v>
      </c>
      <c r="V4" s="72">
        <f>U4-Q4</f>
        <v>-1.483850231349349</v>
      </c>
      <c r="W4" s="73">
        <f>CookingEff!X23</f>
        <v>0.24420937452610877</v>
      </c>
      <c r="X4" s="73">
        <f>CookingEff!I23</f>
        <v>0.117</v>
      </c>
      <c r="Y4" s="78">
        <f>CookingEff!M23</f>
        <v>0.11057362705469131</v>
      </c>
      <c r="Z4" s="73">
        <f>CookingEff!Y23/CookingEff!K23</f>
        <v>0.24842272558664522</v>
      </c>
      <c r="AA4" s="72" t="s">
        <v>160</v>
      </c>
      <c r="AB4" s="79"/>
      <c r="AC4" s="72">
        <f>CookingEff!Z23/CookingEff!$K23</f>
        <v>0</v>
      </c>
      <c r="AD4" s="72">
        <f>CookingEff!AA23/CookingEff!$K23</f>
        <v>0</v>
      </c>
      <c r="AE4" s="72">
        <f>CookingEff!AC23/CookingEff!$K23</f>
        <v>1.9633086002946483</v>
      </c>
      <c r="AF4" s="72">
        <f>CookingEff!AB23/CookingEff!$K23</f>
        <v>0.7278810946742648</v>
      </c>
      <c r="AG4" s="72">
        <f>AF4-AE4</f>
        <v>-1.2354275056203834</v>
      </c>
      <c r="AH4" s="73">
        <f>AF4/AE4</f>
        <v>0.37074207007753457</v>
      </c>
      <c r="AI4" s="84"/>
      <c r="AJ4" s="84" t="s">
        <v>161</v>
      </c>
      <c r="AK4" s="117">
        <f>VLOOKUP(A4,CookingEff!B23:R23,17,0)</f>
        <v>154.2188079094579</v>
      </c>
      <c r="AL4" s="64"/>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20</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156</v>
      </c>
      <c r="E8" s="31" t="b">
        <v>0</v>
      </c>
      <c r="F8" s="16"/>
      <c r="G8" s="5"/>
      <c r="H8" s="5"/>
      <c r="I8"/>
      <c r="J8"/>
      <c r="K8"/>
    </row>
    <row r="9" spans="1:11" ht="15" customHeight="1">
      <c r="A9" s="17" t="s">
        <v>24</v>
      </c>
      <c r="B9" s="21">
        <v>1</v>
      </c>
      <c r="C9" s="4"/>
      <c r="D9" s="80" t="s">
        <v>186</v>
      </c>
      <c r="E9" s="31" t="b">
        <v>1</v>
      </c>
      <c r="F9"/>
      <c r="G9" s="5"/>
      <c r="H9" s="5"/>
      <c r="I9"/>
      <c r="J9"/>
      <c r="K9"/>
    </row>
    <row r="10" spans="1:10" ht="15" customHeight="1">
      <c r="A10" s="17" t="s">
        <v>25</v>
      </c>
      <c r="B10" s="21">
        <v>0</v>
      </c>
      <c r="C10" s="4"/>
      <c r="D10" s="30" t="s">
        <v>187</v>
      </c>
      <c r="E10" s="32" t="b">
        <v>0</v>
      </c>
      <c r="F10" s="8"/>
      <c r="G10" s="9"/>
      <c r="H10" s="5"/>
      <c r="I10"/>
      <c r="J10"/>
    </row>
    <row r="11" spans="1:11" s="10" customFormat="1" ht="15" customHeight="1">
      <c r="A11" s="75" t="s">
        <v>26</v>
      </c>
      <c r="B11" s="21">
        <v>0</v>
      </c>
      <c r="C11" s="4"/>
      <c r="D11" s="30"/>
      <c r="E11" s="32"/>
      <c r="F11" s="5"/>
      <c r="G11" s="5"/>
      <c r="H11" s="5"/>
      <c r="I11"/>
      <c r="J11"/>
      <c r="K11" s="3"/>
    </row>
    <row r="12" spans="1:10" ht="15" customHeight="1">
      <c r="A12" s="17" t="s">
        <v>27</v>
      </c>
      <c r="B12" s="18">
        <v>20</v>
      </c>
      <c r="C12" s="4"/>
      <c r="D12" s="30"/>
      <c r="E12" s="32"/>
      <c r="F12" s="4"/>
      <c r="G12" s="5"/>
      <c r="H12" s="5"/>
      <c r="I12"/>
      <c r="J12" s="11"/>
    </row>
    <row r="13" spans="1:9" ht="15" customHeight="1">
      <c r="A13" s="34" t="s">
        <v>29</v>
      </c>
      <c r="B13" s="20">
        <v>0.025</v>
      </c>
      <c r="C13" s="4"/>
      <c r="D13" s="17"/>
      <c r="E13" s="33"/>
      <c r="F13" s="4"/>
      <c r="G13" s="5"/>
      <c r="H13" s="5"/>
      <c r="I13"/>
    </row>
    <row r="14" spans="1:9" ht="15" customHeight="1">
      <c r="A14" s="34" t="s">
        <v>28</v>
      </c>
      <c r="B14" s="22">
        <v>3</v>
      </c>
      <c r="C14" s="4"/>
      <c r="D14" s="17"/>
      <c r="E14" s="33"/>
      <c r="F14" s="5"/>
      <c r="G14" s="5"/>
      <c r="H14" s="5"/>
      <c r="I14"/>
    </row>
    <row r="15" spans="1:9" ht="14.25">
      <c r="A15" s="34" t="s">
        <v>30</v>
      </c>
      <c r="B15" s="20">
        <v>0.05</v>
      </c>
      <c r="C15" s="4"/>
      <c r="D15" s="17"/>
      <c r="E15" s="33"/>
      <c r="F15" s="5"/>
      <c r="G15" s="13"/>
      <c r="H15" s="5"/>
      <c r="I15"/>
    </row>
    <row r="16" spans="1:9" ht="14.25">
      <c r="A16" s="34" t="s">
        <v>31</v>
      </c>
      <c r="B16" s="22">
        <v>20</v>
      </c>
      <c r="C16" s="4"/>
      <c r="D16" s="17"/>
      <c r="E16" s="33"/>
      <c r="F16" s="4"/>
      <c r="G16" s="5"/>
      <c r="H16" s="5"/>
      <c r="I16" s="5"/>
    </row>
    <row r="17" spans="1:9" ht="14.25">
      <c r="A17" s="17" t="s">
        <v>14</v>
      </c>
      <c r="B17" s="23">
        <v>0</v>
      </c>
      <c r="C17" s="4"/>
      <c r="D17" s="17"/>
      <c r="E17" s="33"/>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114" t="s">
        <v>190</v>
      </c>
      <c r="C21" s="115"/>
      <c r="D21" s="116"/>
      <c r="E21" s="12"/>
      <c r="F21" s="5"/>
      <c r="G21" s="5"/>
      <c r="H21" s="14"/>
      <c r="I21" s="5"/>
    </row>
    <row r="22" spans="1:9" ht="14.25">
      <c r="A22" s="34" t="s">
        <v>0</v>
      </c>
      <c r="B22" s="7" t="s">
        <v>188</v>
      </c>
      <c r="C22" s="4"/>
      <c r="D22" s="4"/>
      <c r="E22" s="4"/>
      <c r="F22" s="5"/>
      <c r="G22" s="5"/>
      <c r="H22" s="5"/>
      <c r="I22" s="5"/>
    </row>
    <row r="23" spans="1:9" ht="14.25">
      <c r="A23" s="17" t="s">
        <v>19</v>
      </c>
      <c r="B23" s="7" t="s">
        <v>157</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O513"/>
  <sheetViews>
    <sheetView zoomScale="75" zoomScaleNormal="75" workbookViewId="0" topLeftCell="D1">
      <selection activeCell="K38" sqref="K38"/>
    </sheetView>
  </sheetViews>
  <sheetFormatPr defaultColWidth="9.140625" defaultRowHeight="12.75"/>
  <cols>
    <col min="1" max="1" width="46.00390625" style="86" customWidth="1"/>
    <col min="2" max="2" width="42.8515625" style="86" customWidth="1"/>
    <col min="3" max="4" width="8.8515625" style="86" customWidth="1"/>
    <col min="5" max="5" width="12.00390625" style="86" customWidth="1"/>
    <col min="6" max="6" width="8.8515625" style="86" customWidth="1"/>
    <col min="7" max="7" width="12.140625" style="86" customWidth="1"/>
    <col min="8" max="8" width="10.57421875" style="86" customWidth="1"/>
    <col min="9" max="16384" width="8.8515625" style="86" customWidth="1"/>
  </cols>
  <sheetData>
    <row r="1" spans="1:15" ht="12.75">
      <c r="A1" s="85" t="s">
        <v>127</v>
      </c>
      <c r="I1" s="87"/>
      <c r="J1" s="87"/>
      <c r="K1" s="87"/>
      <c r="L1" s="87"/>
      <c r="M1" s="87"/>
      <c r="N1" s="88"/>
      <c r="O1" s="88"/>
    </row>
    <row r="2" spans="1:15" ht="12.75">
      <c r="A2" s="89" t="s">
        <v>162</v>
      </c>
      <c r="I2" s="87"/>
      <c r="J2" s="87"/>
      <c r="K2" s="87"/>
      <c r="L2" s="87"/>
      <c r="M2" s="87"/>
      <c r="N2" s="88"/>
      <c r="O2" s="88"/>
    </row>
    <row r="3" spans="9:15" ht="12.75">
      <c r="I3" s="87"/>
      <c r="J3" s="87"/>
      <c r="K3" s="87"/>
      <c r="L3" s="87"/>
      <c r="M3" s="87"/>
      <c r="N3" s="88"/>
      <c r="O3" s="88"/>
    </row>
    <row r="4" spans="1:14" ht="12.75">
      <c r="A4" s="90" t="s">
        <v>32</v>
      </c>
      <c r="B4" s="91"/>
      <c r="C4" s="92"/>
      <c r="D4" s="92"/>
      <c r="E4" s="92"/>
      <c r="F4" s="92"/>
      <c r="G4" s="92"/>
      <c r="H4" s="93"/>
      <c r="I4" s="94" t="s">
        <v>33</v>
      </c>
      <c r="J4" s="95"/>
      <c r="K4" s="95"/>
      <c r="L4" s="95"/>
      <c r="M4" s="95"/>
      <c r="N4" s="95"/>
    </row>
    <row r="5" spans="1:14" ht="25.5">
      <c r="A5" s="96" t="s">
        <v>34</v>
      </c>
      <c r="B5" s="96" t="s">
        <v>35</v>
      </c>
      <c r="C5" s="96" t="s">
        <v>163</v>
      </c>
      <c r="D5" s="96" t="s">
        <v>164</v>
      </c>
      <c r="E5" s="96" t="s">
        <v>36</v>
      </c>
      <c r="F5" s="96" t="s">
        <v>37</v>
      </c>
      <c r="G5" s="97" t="s">
        <v>38</v>
      </c>
      <c r="H5" s="97" t="s">
        <v>165</v>
      </c>
      <c r="I5" s="97" t="s">
        <v>39</v>
      </c>
      <c r="J5" s="97" t="s">
        <v>40</v>
      </c>
      <c r="K5" s="97" t="s">
        <v>41</v>
      </c>
      <c r="L5" s="97" t="s">
        <v>42</v>
      </c>
      <c r="M5" s="97" t="s">
        <v>43</v>
      </c>
      <c r="N5" s="97" t="s">
        <v>44</v>
      </c>
    </row>
    <row r="6" spans="1:30" ht="12.75" customHeight="1">
      <c r="A6" s="98" t="str">
        <f>'Input Assumptions'!A9</f>
        <v>Biradiant Oven</v>
      </c>
      <c r="B6" s="86" t="str">
        <f>'Input Assumptions'!B9</f>
        <v>Reduced Oven Ventilation Rate</v>
      </c>
      <c r="C6" s="99">
        <f>'Input Assumptions'!C9</f>
        <v>11.699999999999989</v>
      </c>
      <c r="D6" s="98">
        <f>'Input Assumptions'!D9</f>
        <v>20</v>
      </c>
      <c r="E6" s="100">
        <f>'Input Assumptions'!E9</f>
        <v>3.5</v>
      </c>
      <c r="F6" s="100">
        <f>'Input Assumptions'!F9</f>
        <v>0</v>
      </c>
      <c r="G6" s="98" t="str">
        <f>'Input Assumptions'!G9</f>
        <v>ResCOOK</v>
      </c>
      <c r="H6" s="101">
        <f>'Input Assumptions'!H9</f>
        <v>0</v>
      </c>
      <c r="I6" s="88"/>
      <c r="J6" s="88"/>
      <c r="K6" s="88"/>
      <c r="L6" s="88"/>
      <c r="M6" s="88"/>
      <c r="N6" s="88"/>
      <c r="O6" s="88"/>
      <c r="P6" s="88"/>
      <c r="Q6" s="88"/>
      <c r="R6" s="88"/>
      <c r="S6" s="88"/>
      <c r="T6" s="88"/>
      <c r="U6" s="88"/>
      <c r="V6" s="88"/>
      <c r="W6" s="88"/>
      <c r="X6" s="88"/>
      <c r="Y6" s="88"/>
      <c r="Z6" s="88"/>
      <c r="AA6" s="88"/>
      <c r="AB6" s="88"/>
      <c r="AC6" s="88"/>
      <c r="AD6" s="88"/>
    </row>
    <row r="7" spans="1:30" ht="12.75" customHeight="1">
      <c r="A7" s="98" t="str">
        <f>'Input Assumptions'!A10</f>
        <v>Biradiant Oven</v>
      </c>
      <c r="B7" s="86" t="str">
        <f>'Input Assumptions'!B10</f>
        <v>Improved Oven Insulation</v>
      </c>
      <c r="C7" s="99">
        <f>'Input Assumptions'!C10</f>
        <v>11.399999999999977</v>
      </c>
      <c r="D7" s="98">
        <f>'Input Assumptions'!D10</f>
        <v>20</v>
      </c>
      <c r="E7" s="100">
        <f>'Input Assumptions'!E10</f>
        <v>11</v>
      </c>
      <c r="F7" s="100">
        <f>'Input Assumptions'!F10</f>
        <v>0</v>
      </c>
      <c r="G7" s="98" t="str">
        <f>'Input Assumptions'!G10</f>
        <v>ResCOOK</v>
      </c>
      <c r="H7" s="101">
        <f>'Input Assumptions'!H10</f>
        <v>0</v>
      </c>
      <c r="I7" s="88"/>
      <c r="J7" s="88"/>
      <c r="K7" s="88"/>
      <c r="L7" s="88"/>
      <c r="M7" s="88"/>
      <c r="N7" s="88"/>
      <c r="O7" s="88"/>
      <c r="P7" s="88"/>
      <c r="Q7" s="88"/>
      <c r="R7" s="88"/>
      <c r="S7" s="88"/>
      <c r="T7" s="88"/>
      <c r="U7" s="88"/>
      <c r="V7" s="88"/>
      <c r="W7" s="88"/>
      <c r="X7" s="88"/>
      <c r="Y7" s="88"/>
      <c r="Z7" s="88"/>
      <c r="AA7" s="88"/>
      <c r="AB7" s="88"/>
      <c r="AC7" s="88"/>
      <c r="AD7" s="88"/>
    </row>
    <row r="8" spans="1:30" ht="12.75" customHeight="1">
      <c r="A8" s="98" t="str">
        <f>'Input Assumptions'!A11</f>
        <v>Biradiant Oven</v>
      </c>
      <c r="B8" s="86" t="str">
        <f>'Input Assumptions'!B11</f>
        <v>Improved Oven Seals</v>
      </c>
      <c r="C8" s="99">
        <f>'Input Assumptions'!C11</f>
        <v>3.8000000000000114</v>
      </c>
      <c r="D8" s="98">
        <f>'Input Assumptions'!D11</f>
        <v>20</v>
      </c>
      <c r="E8" s="100">
        <f>'Input Assumptions'!E11</f>
        <v>29</v>
      </c>
      <c r="F8" s="100">
        <f>'Input Assumptions'!F11</f>
        <v>0</v>
      </c>
      <c r="G8" s="98" t="str">
        <f>'Input Assumptions'!G11</f>
        <v>ResCOOK</v>
      </c>
      <c r="H8" s="101">
        <f>'Input Assumptions'!H11</f>
        <v>0</v>
      </c>
      <c r="I8" s="88"/>
      <c r="J8" s="88"/>
      <c r="K8" s="88"/>
      <c r="L8" s="88"/>
      <c r="M8" s="88"/>
      <c r="N8" s="88"/>
      <c r="O8" s="88"/>
      <c r="P8" s="88"/>
      <c r="Q8" s="88"/>
      <c r="R8" s="88"/>
      <c r="S8" s="88"/>
      <c r="T8" s="88"/>
      <c r="U8" s="88"/>
      <c r="V8" s="88"/>
      <c r="W8" s="88"/>
      <c r="X8" s="88"/>
      <c r="Y8" s="88"/>
      <c r="Z8" s="88"/>
      <c r="AA8" s="88"/>
      <c r="AB8" s="88"/>
      <c r="AC8" s="88"/>
      <c r="AD8" s="88"/>
    </row>
    <row r="9" spans="1:30" ht="12.75" customHeight="1">
      <c r="A9" s="98" t="str">
        <f>'Input Assumptions'!A12</f>
        <v>Biradiant Oven</v>
      </c>
      <c r="B9" s="86" t="str">
        <f>'Input Assumptions'!B12</f>
        <v>Biradiant Oven</v>
      </c>
      <c r="C9" s="99">
        <f>'Input Assumptions'!C12</f>
        <v>78.4</v>
      </c>
      <c r="D9" s="98">
        <f>'Input Assumptions'!D12</f>
        <v>20</v>
      </c>
      <c r="E9" s="100">
        <f>'Input Assumptions'!E12</f>
        <v>179</v>
      </c>
      <c r="F9" s="100">
        <f>'Input Assumptions'!F12</f>
        <v>0</v>
      </c>
      <c r="G9" s="98" t="str">
        <f>'Input Assumptions'!G12</f>
        <v>ResCOOK</v>
      </c>
      <c r="H9" s="101">
        <f>'Input Assumptions'!H12</f>
        <v>0</v>
      </c>
      <c r="I9" s="88"/>
      <c r="J9" s="88"/>
      <c r="K9" s="88"/>
      <c r="L9" s="88"/>
      <c r="M9" s="88"/>
      <c r="N9" s="88"/>
      <c r="O9" s="88"/>
      <c r="P9" s="88"/>
      <c r="Q9" s="88"/>
      <c r="R9" s="88"/>
      <c r="S9" s="88"/>
      <c r="T9" s="88"/>
      <c r="U9" s="88"/>
      <c r="V9" s="88"/>
      <c r="W9" s="88"/>
      <c r="X9" s="88"/>
      <c r="Y9" s="88"/>
      <c r="Z9" s="88"/>
      <c r="AA9" s="88"/>
      <c r="AB9" s="88"/>
      <c r="AC9" s="88"/>
      <c r="AD9" s="88"/>
    </row>
    <row r="10" spans="1:41" ht="12.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row>
    <row r="11" spans="1:41" ht="12.75" customHeight="1" thickBo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row>
    <row r="12" spans="1:41" ht="12.75" customHeight="1" thickBot="1">
      <c r="A12" s="74" t="s">
        <v>189</v>
      </c>
      <c r="B12" s="38"/>
      <c r="C12" s="38"/>
      <c r="D12" s="39"/>
      <c r="E12"/>
      <c r="F12"/>
      <c r="G12"/>
      <c r="H12"/>
      <c r="I12"/>
      <c r="J12"/>
      <c r="K12"/>
      <c r="L12"/>
      <c r="M12"/>
      <c r="N12"/>
      <c r="O12"/>
      <c r="P12"/>
      <c r="Q12"/>
      <c r="R12"/>
      <c r="S12"/>
      <c r="T12"/>
      <c r="U12"/>
      <c r="V12"/>
      <c r="W12"/>
      <c r="X12"/>
      <c r="Y12"/>
      <c r="Z12"/>
      <c r="AA12"/>
      <c r="AB12"/>
      <c r="AC12"/>
      <c r="AD12"/>
      <c r="AE12"/>
      <c r="AF12"/>
      <c r="AG12"/>
      <c r="AH12"/>
      <c r="AI12"/>
      <c r="AJ12"/>
      <c r="AK12"/>
      <c r="AL12"/>
      <c r="AM12"/>
      <c r="AN12"/>
      <c r="AO12"/>
    </row>
    <row r="13" spans="1:41" ht="12.75" customHeight="1" thickBot="1">
      <c r="A13" s="40" t="s">
        <v>129</v>
      </c>
      <c r="B13" s="41"/>
      <c r="C13" s="42" t="s">
        <v>78</v>
      </c>
      <c r="D13" s="44"/>
      <c r="E13" s="44"/>
      <c r="F13" s="44"/>
      <c r="G13" s="44"/>
      <c r="H13" s="44"/>
      <c r="I13" s="44"/>
      <c r="J13" s="43"/>
      <c r="K13" s="42" t="s">
        <v>45</v>
      </c>
      <c r="L13" s="44"/>
      <c r="M13" s="43"/>
      <c r="N13" s="42" t="s">
        <v>46</v>
      </c>
      <c r="O13" s="44"/>
      <c r="P13" s="44"/>
      <c r="Q13" s="43"/>
      <c r="R13" s="42" t="s">
        <v>47</v>
      </c>
      <c r="S13" s="43"/>
      <c r="T13" s="42" t="s">
        <v>48</v>
      </c>
      <c r="U13" s="44"/>
      <c r="V13" s="44"/>
      <c r="W13" s="44"/>
      <c r="X13" s="43"/>
      <c r="Y13" s="42" t="s">
        <v>49</v>
      </c>
      <c r="Z13" s="44"/>
      <c r="AA13" s="44"/>
      <c r="AB13" s="44"/>
      <c r="AC13" s="43"/>
      <c r="AD13" s="42" t="s">
        <v>79</v>
      </c>
      <c r="AE13" s="44"/>
      <c r="AF13" s="44"/>
      <c r="AG13" s="44"/>
      <c r="AH13" s="44"/>
      <c r="AI13" s="43"/>
      <c r="AJ13" s="42" t="s">
        <v>80</v>
      </c>
      <c r="AK13" s="44"/>
      <c r="AL13" s="44"/>
      <c r="AM13" s="44"/>
      <c r="AN13" s="44"/>
      <c r="AO13" s="43"/>
    </row>
    <row r="14" spans="1:41" ht="51">
      <c r="A14" s="45" t="s">
        <v>51</v>
      </c>
      <c r="B14" s="46" t="s">
        <v>52</v>
      </c>
      <c r="C14" s="47" t="s">
        <v>81</v>
      </c>
      <c r="D14" s="47" t="s">
        <v>82</v>
      </c>
      <c r="E14" s="47" t="s">
        <v>83</v>
      </c>
      <c r="F14" s="47" t="s">
        <v>84</v>
      </c>
      <c r="G14" s="47" t="s">
        <v>148</v>
      </c>
      <c r="H14" s="47" t="s">
        <v>86</v>
      </c>
      <c r="I14" s="47" t="s">
        <v>87</v>
      </c>
      <c r="J14" s="47" t="s">
        <v>88</v>
      </c>
      <c r="K14" s="47" t="s">
        <v>89</v>
      </c>
      <c r="L14" s="47" t="s">
        <v>90</v>
      </c>
      <c r="M14" s="47" t="s">
        <v>91</v>
      </c>
      <c r="N14" s="47" t="s">
        <v>20</v>
      </c>
      <c r="O14" s="47" t="s">
        <v>21</v>
      </c>
      <c r="P14" s="47" t="s">
        <v>22</v>
      </c>
      <c r="Q14" s="47" t="s">
        <v>4</v>
      </c>
      <c r="R14" s="47" t="s">
        <v>53</v>
      </c>
      <c r="S14" s="47" t="s">
        <v>4</v>
      </c>
      <c r="T14" s="47" t="s">
        <v>20</v>
      </c>
      <c r="U14" s="47" t="s">
        <v>21</v>
      </c>
      <c r="V14" s="47" t="s">
        <v>22</v>
      </c>
      <c r="W14" s="47" t="s">
        <v>4</v>
      </c>
      <c r="X14" s="47" t="s">
        <v>57</v>
      </c>
      <c r="Y14" s="47" t="s">
        <v>20</v>
      </c>
      <c r="Z14" s="47" t="s">
        <v>21</v>
      </c>
      <c r="AA14" s="47" t="s">
        <v>22</v>
      </c>
      <c r="AB14" s="47" t="s">
        <v>4</v>
      </c>
      <c r="AC14" s="47" t="s">
        <v>57</v>
      </c>
      <c r="AD14" s="47" t="s">
        <v>92</v>
      </c>
      <c r="AE14" s="47" t="s">
        <v>93</v>
      </c>
      <c r="AF14" s="47" t="s">
        <v>56</v>
      </c>
      <c r="AG14" s="47" t="s">
        <v>94</v>
      </c>
      <c r="AH14" s="47" t="s">
        <v>95</v>
      </c>
      <c r="AI14" s="47" t="s">
        <v>96</v>
      </c>
      <c r="AJ14" s="47" t="s">
        <v>97</v>
      </c>
      <c r="AK14" s="47" t="s">
        <v>54</v>
      </c>
      <c r="AL14" s="47" t="s">
        <v>55</v>
      </c>
      <c r="AM14" s="47" t="s">
        <v>98</v>
      </c>
      <c r="AN14" s="47" t="s">
        <v>99</v>
      </c>
      <c r="AO14" s="47" t="s">
        <v>100</v>
      </c>
    </row>
    <row r="15" spans="1:41" ht="12.75" customHeight="1">
      <c r="A15" t="s">
        <v>166</v>
      </c>
      <c r="B15" t="s">
        <v>167</v>
      </c>
      <c r="C15" s="37">
        <v>20</v>
      </c>
      <c r="D15" s="37">
        <v>11.7</v>
      </c>
      <c r="E15" s="37">
        <v>3.5</v>
      </c>
      <c r="F15" s="37">
        <v>0</v>
      </c>
      <c r="G15" s="37">
        <v>0</v>
      </c>
      <c r="H15" s="37" t="s">
        <v>168</v>
      </c>
      <c r="I15" s="37">
        <v>0.117</v>
      </c>
      <c r="J15" s="37">
        <v>0.027000000700354576</v>
      </c>
      <c r="K15" s="37">
        <v>12.592124999999987</v>
      </c>
      <c r="L15" s="48">
        <v>0.00033172089901548605</v>
      </c>
      <c r="M15" s="37">
        <v>0.012285958904109575</v>
      </c>
      <c r="N15" s="37"/>
      <c r="O15" s="37"/>
      <c r="P15" s="37">
        <v>3.5000007468363155</v>
      </c>
      <c r="Q15" s="37">
        <v>0</v>
      </c>
      <c r="R15" s="37">
        <v>0</v>
      </c>
      <c r="S15" s="37">
        <v>0</v>
      </c>
      <c r="T15" s="37">
        <v>0</v>
      </c>
      <c r="U15" s="37">
        <v>0</v>
      </c>
      <c r="V15" s="37">
        <v>3.5000007468363155</v>
      </c>
      <c r="W15" s="37">
        <v>0</v>
      </c>
      <c r="X15" s="37">
        <v>3.5000007468363155</v>
      </c>
      <c r="Y15" s="37">
        <v>0</v>
      </c>
      <c r="Z15" s="37">
        <v>0</v>
      </c>
      <c r="AA15" s="37">
        <v>21.83322525024414</v>
      </c>
      <c r="AB15" s="37">
        <v>0</v>
      </c>
      <c r="AC15" s="37">
        <v>21.83322454966914</v>
      </c>
      <c r="AD15" s="37">
        <v>5.204966980409511</v>
      </c>
      <c r="AE15" s="37">
        <v>0.012669087088897964</v>
      </c>
      <c r="AF15" s="37">
        <v>0.8203380703926086</v>
      </c>
      <c r="AG15" s="37">
        <v>6.037399644516566</v>
      </c>
      <c r="AH15" s="37">
        <v>3.5000007468363155</v>
      </c>
      <c r="AI15" s="36">
        <v>1.7249709589273174</v>
      </c>
      <c r="AJ15" s="37">
        <v>3.128169536590576</v>
      </c>
      <c r="AK15" s="37">
        <v>0</v>
      </c>
      <c r="AL15" s="37">
        <v>0</v>
      </c>
      <c r="AM15" s="37">
        <v>9.165569305419922</v>
      </c>
      <c r="AN15" s="37">
        <v>3.5000007468363155</v>
      </c>
      <c r="AO15" s="36">
        <v>2.6187336444854736</v>
      </c>
    </row>
    <row r="16" spans="1:41" ht="12.75" customHeight="1">
      <c r="A16" t="s">
        <v>166</v>
      </c>
      <c r="B16" t="s">
        <v>169</v>
      </c>
      <c r="C16" s="37">
        <v>20</v>
      </c>
      <c r="D16" s="37">
        <v>11.4</v>
      </c>
      <c r="E16" s="37">
        <v>11</v>
      </c>
      <c r="F16" s="37">
        <v>0</v>
      </c>
      <c r="G16" s="37">
        <v>0</v>
      </c>
      <c r="H16" s="37" t="s">
        <v>168</v>
      </c>
      <c r="I16" s="37">
        <v>0.117</v>
      </c>
      <c r="J16" s="37">
        <v>0.027000000700354576</v>
      </c>
      <c r="K16" s="37">
        <v>12.269249999999975</v>
      </c>
      <c r="L16" s="48">
        <v>0.00032321523493816556</v>
      </c>
      <c r="M16" s="37">
        <v>0.011970934316824701</v>
      </c>
      <c r="N16" s="37"/>
      <c r="O16" s="37"/>
      <c r="P16" s="37">
        <v>11.00000234719985</v>
      </c>
      <c r="Q16" s="37">
        <v>0</v>
      </c>
      <c r="R16" s="37">
        <v>0</v>
      </c>
      <c r="S16" s="37">
        <v>0</v>
      </c>
      <c r="T16" s="37">
        <v>0</v>
      </c>
      <c r="U16" s="37">
        <v>0</v>
      </c>
      <c r="V16" s="37">
        <v>11.00000234719985</v>
      </c>
      <c r="W16" s="37">
        <v>0</v>
      </c>
      <c r="X16" s="37">
        <v>11.00000234719985</v>
      </c>
      <c r="Y16" s="37">
        <v>0</v>
      </c>
      <c r="Z16" s="37">
        <v>0</v>
      </c>
      <c r="AA16" s="37">
        <v>70.4244613647461</v>
      </c>
      <c r="AB16" s="37">
        <v>0</v>
      </c>
      <c r="AC16" s="37">
        <v>70.42446114141407</v>
      </c>
      <c r="AD16" s="37">
        <v>5.071506288604135</v>
      </c>
      <c r="AE16" s="37">
        <v>0.012344238702003131</v>
      </c>
      <c r="AF16" s="37">
        <v>0.7993037700653076</v>
      </c>
      <c r="AG16" s="37">
        <v>5.88259453459634</v>
      </c>
      <c r="AH16" s="37">
        <v>11.00000234719985</v>
      </c>
      <c r="AI16" s="57">
        <v>0.534781207214361</v>
      </c>
      <c r="AJ16" s="37">
        <v>3.047959804534912</v>
      </c>
      <c r="AK16" s="37">
        <v>0</v>
      </c>
      <c r="AL16" s="37">
        <v>0</v>
      </c>
      <c r="AM16" s="37">
        <v>8.930554389953613</v>
      </c>
      <c r="AN16" s="37">
        <v>11.00000234719985</v>
      </c>
      <c r="AO16" s="57">
        <v>0.81186842918396</v>
      </c>
    </row>
    <row r="17" spans="1:41" ht="12.75" customHeight="1">
      <c r="A17" t="s">
        <v>166</v>
      </c>
      <c r="B17" t="s">
        <v>170</v>
      </c>
      <c r="C17" s="37">
        <v>20</v>
      </c>
      <c r="D17" s="37">
        <v>3.8000000000000114</v>
      </c>
      <c r="E17" s="37">
        <v>29</v>
      </c>
      <c r="F17" s="37">
        <v>0</v>
      </c>
      <c r="G17" s="37">
        <v>0</v>
      </c>
      <c r="H17" s="37" t="s">
        <v>168</v>
      </c>
      <c r="I17" s="37">
        <v>0.117</v>
      </c>
      <c r="J17" s="37">
        <v>0.027000000700354576</v>
      </c>
      <c r="K17" s="37">
        <v>4.089750000000012</v>
      </c>
      <c r="L17" s="48">
        <v>0.00010773841164605572</v>
      </c>
      <c r="M17" s="37">
        <v>0.003990311438941587</v>
      </c>
      <c r="N17" s="37"/>
      <c r="O17" s="37"/>
      <c r="P17" s="37">
        <v>29.000006188072327</v>
      </c>
      <c r="Q17" s="37">
        <v>0</v>
      </c>
      <c r="R17" s="37">
        <v>0</v>
      </c>
      <c r="S17" s="37">
        <v>0</v>
      </c>
      <c r="T17" s="37">
        <v>0</v>
      </c>
      <c r="U17" s="37">
        <v>0</v>
      </c>
      <c r="V17" s="37">
        <v>29.000006188072327</v>
      </c>
      <c r="W17" s="37">
        <v>0</v>
      </c>
      <c r="X17" s="37">
        <v>29.000006188072327</v>
      </c>
      <c r="Y17" s="37">
        <v>0</v>
      </c>
      <c r="Z17" s="37">
        <v>0</v>
      </c>
      <c r="AA17" s="37">
        <v>556.9934692382812</v>
      </c>
      <c r="AB17" s="37">
        <v>0</v>
      </c>
      <c r="AC17" s="37">
        <v>556.9934653911811</v>
      </c>
      <c r="AD17" s="37">
        <v>1.6905020962013848</v>
      </c>
      <c r="AE17" s="37">
        <v>0.004114746234001063</v>
      </c>
      <c r="AF17" s="37">
        <v>0.26643458008766174</v>
      </c>
      <c r="AG17" s="37">
        <v>1.9608648349313456</v>
      </c>
      <c r="AH17" s="37">
        <v>29.000006188072327</v>
      </c>
      <c r="AI17" s="57">
        <v>0.0676160143627089</v>
      </c>
      <c r="AJ17" s="37">
        <v>1.0159865617752075</v>
      </c>
      <c r="AK17" s="37">
        <v>0</v>
      </c>
      <c r="AL17" s="37">
        <v>0</v>
      </c>
      <c r="AM17" s="37">
        <v>2.976851463317871</v>
      </c>
      <c r="AN17" s="37">
        <v>29.000006188072327</v>
      </c>
      <c r="AO17" s="57">
        <v>0.10265003144741058</v>
      </c>
    </row>
    <row r="18" spans="1:41" ht="12.75" customHeight="1">
      <c r="A18" t="s">
        <v>166</v>
      </c>
      <c r="B18" t="s">
        <v>166</v>
      </c>
      <c r="C18" s="37">
        <v>20</v>
      </c>
      <c r="D18" s="37">
        <v>78.4</v>
      </c>
      <c r="E18" s="37">
        <v>179</v>
      </c>
      <c r="F18" s="37">
        <v>0</v>
      </c>
      <c r="G18" s="37">
        <v>0</v>
      </c>
      <c r="H18" s="37" t="s">
        <v>168</v>
      </c>
      <c r="I18" s="37">
        <v>0.117</v>
      </c>
      <c r="J18" s="37">
        <v>0.027000000700354576</v>
      </c>
      <c r="K18" s="37">
        <v>84.378</v>
      </c>
      <c r="L18" s="48">
        <v>0.0022228135455396696</v>
      </c>
      <c r="M18" s="37">
        <v>0.0823264254771104</v>
      </c>
      <c r="N18" s="37"/>
      <c r="O18" s="37"/>
      <c r="P18" s="37">
        <v>179.000038195343</v>
      </c>
      <c r="Q18" s="37">
        <v>0</v>
      </c>
      <c r="R18" s="37">
        <v>0</v>
      </c>
      <c r="S18" s="37">
        <v>0</v>
      </c>
      <c r="T18" s="37">
        <v>0</v>
      </c>
      <c r="U18" s="37">
        <v>0</v>
      </c>
      <c r="V18" s="37">
        <v>179.000038195343</v>
      </c>
      <c r="W18" s="37">
        <v>0</v>
      </c>
      <c r="X18" s="37">
        <v>179.000038195343</v>
      </c>
      <c r="Y18" s="37">
        <v>0</v>
      </c>
      <c r="Z18" s="37">
        <v>0</v>
      </c>
      <c r="AA18" s="37">
        <v>166.63746643066406</v>
      </c>
      <c r="AB18" s="37">
        <v>0</v>
      </c>
      <c r="AC18" s="37">
        <v>166.63747148094762</v>
      </c>
      <c r="AD18" s="37">
        <v>34.87772745847063</v>
      </c>
      <c r="AE18" s="37">
        <v>0.0848937117751796</v>
      </c>
      <c r="AF18" s="37">
        <v>5.49696683883667</v>
      </c>
      <c r="AG18" s="37">
        <v>40.455738412453684</v>
      </c>
      <c r="AH18" s="37">
        <v>179.000038195343</v>
      </c>
      <c r="AI18" s="57">
        <v>0.22600966357506738</v>
      </c>
      <c r="AJ18" s="37">
        <v>20.961414337158203</v>
      </c>
      <c r="AK18" s="37">
        <v>0</v>
      </c>
      <c r="AL18" s="37">
        <v>0</v>
      </c>
      <c r="AM18" s="37">
        <v>61.417152404785156</v>
      </c>
      <c r="AN18" s="37">
        <v>179.000038195343</v>
      </c>
      <c r="AO18" s="57">
        <v>0.3431124985218048</v>
      </c>
    </row>
    <row r="19" spans="1:41" ht="12.75" customHeight="1">
      <c r="A19"/>
      <c r="B19"/>
      <c r="C19" s="37"/>
      <c r="D19" s="37"/>
      <c r="E19" s="37"/>
      <c r="F19" s="37"/>
      <c r="G19" s="37"/>
      <c r="H19" s="37"/>
      <c r="I19" s="37"/>
      <c r="J19" s="37"/>
      <c r="K19" s="37"/>
      <c r="L19" s="48"/>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49"/>
    </row>
    <row r="20" spans="1:41" ht="12.75" customHeight="1" thickBot="1">
      <c r="A20"/>
      <c r="B20"/>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row>
    <row r="21" spans="1:41" ht="12.75" customHeight="1" thickBot="1">
      <c r="A21" s="50" t="s">
        <v>130</v>
      </c>
      <c r="B21" s="59"/>
      <c r="C21" s="60" t="s">
        <v>101</v>
      </c>
      <c r="D21" s="51"/>
      <c r="E21" s="51"/>
      <c r="F21" s="51"/>
      <c r="G21" s="51"/>
      <c r="H21" s="51"/>
      <c r="I21" s="51"/>
      <c r="J21" s="52"/>
      <c r="K21" s="60" t="s">
        <v>45</v>
      </c>
      <c r="L21" s="51"/>
      <c r="M21" s="52"/>
      <c r="N21" s="60" t="s">
        <v>102</v>
      </c>
      <c r="O21" s="51"/>
      <c r="P21" s="51"/>
      <c r="Q21" s="51"/>
      <c r="R21" s="61" t="s">
        <v>103</v>
      </c>
      <c r="S21" s="60" t="s">
        <v>79</v>
      </c>
      <c r="T21" s="51"/>
      <c r="U21" s="51"/>
      <c r="V21" s="51"/>
      <c r="W21" s="51"/>
      <c r="X21" s="52"/>
      <c r="Y21" s="60" t="s">
        <v>80</v>
      </c>
      <c r="Z21" s="51"/>
      <c r="AA21" s="51"/>
      <c r="AB21" s="51"/>
      <c r="AC21" s="51"/>
      <c r="AD21" s="52"/>
      <c r="AE21" s="37"/>
      <c r="AF21" s="37"/>
      <c r="AG21" s="37"/>
      <c r="AH21" s="37"/>
      <c r="AI21" s="37"/>
      <c r="AJ21" s="37"/>
      <c r="AK21" s="37"/>
      <c r="AL21" s="37"/>
      <c r="AM21" s="37"/>
      <c r="AN21" s="37"/>
      <c r="AO21" s="37"/>
    </row>
    <row r="22" spans="1:41" ht="51">
      <c r="A22" s="45"/>
      <c r="B22" s="46" t="s">
        <v>51</v>
      </c>
      <c r="C22" s="47" t="s">
        <v>104</v>
      </c>
      <c r="D22" s="47" t="s">
        <v>82</v>
      </c>
      <c r="E22" s="47" t="s">
        <v>83</v>
      </c>
      <c r="F22" s="47" t="s">
        <v>84</v>
      </c>
      <c r="G22" s="47" t="s">
        <v>85</v>
      </c>
      <c r="H22" s="47" t="s">
        <v>86</v>
      </c>
      <c r="I22" s="47" t="s">
        <v>105</v>
      </c>
      <c r="J22" s="47" t="s">
        <v>106</v>
      </c>
      <c r="K22" s="47" t="s">
        <v>89</v>
      </c>
      <c r="L22" s="47" t="s">
        <v>90</v>
      </c>
      <c r="M22" s="47" t="s">
        <v>91</v>
      </c>
      <c r="N22" s="47" t="s">
        <v>46</v>
      </c>
      <c r="O22" s="47" t="s">
        <v>107</v>
      </c>
      <c r="P22" s="47" t="s">
        <v>108</v>
      </c>
      <c r="Q22" s="47" t="s">
        <v>109</v>
      </c>
      <c r="R22" s="47" t="s">
        <v>110</v>
      </c>
      <c r="S22" s="47" t="s">
        <v>92</v>
      </c>
      <c r="T22" s="47" t="s">
        <v>93</v>
      </c>
      <c r="U22" s="47" t="s">
        <v>56</v>
      </c>
      <c r="V22" s="47" t="s">
        <v>94</v>
      </c>
      <c r="W22" s="47" t="s">
        <v>95</v>
      </c>
      <c r="X22" s="47" t="s">
        <v>96</v>
      </c>
      <c r="Y22" s="47" t="s">
        <v>97</v>
      </c>
      <c r="Z22" s="47" t="s">
        <v>54</v>
      </c>
      <c r="AA22" s="47" t="s">
        <v>55</v>
      </c>
      <c r="AB22" s="47" t="s">
        <v>98</v>
      </c>
      <c r="AC22" s="47" t="s">
        <v>99</v>
      </c>
      <c r="AD22" s="47" t="s">
        <v>100</v>
      </c>
      <c r="AE22" s="37"/>
      <c r="AF22" s="37"/>
      <c r="AG22" s="37"/>
      <c r="AH22" s="37"/>
      <c r="AI22" s="37"/>
      <c r="AJ22" s="37"/>
      <c r="AK22" s="37"/>
      <c r="AL22" s="37"/>
      <c r="AM22" s="37"/>
      <c r="AN22" s="37"/>
      <c r="AO22" s="37"/>
    </row>
    <row r="23" spans="1:41" ht="12.75" customHeight="1">
      <c r="A23"/>
      <c r="B23" t="s">
        <v>166</v>
      </c>
      <c r="C23" s="37">
        <v>20</v>
      </c>
      <c r="D23" s="37">
        <v>105.3</v>
      </c>
      <c r="E23" s="37">
        <v>222.5</v>
      </c>
      <c r="F23" s="37">
        <v>0</v>
      </c>
      <c r="G23" s="37">
        <v>0</v>
      </c>
      <c r="H23" s="37"/>
      <c r="I23" s="37">
        <v>0.117</v>
      </c>
      <c r="J23" s="37">
        <v>0.027000000700354576</v>
      </c>
      <c r="K23" s="37">
        <v>113.32912499999998</v>
      </c>
      <c r="L23" s="37">
        <v>0.002985488091139377</v>
      </c>
      <c r="M23" s="37">
        <v>0.11057362705469131</v>
      </c>
      <c r="N23" s="37">
        <v>222.5000474774515</v>
      </c>
      <c r="O23" s="37">
        <v>0</v>
      </c>
      <c r="P23" s="37">
        <v>0</v>
      </c>
      <c r="Q23" s="37">
        <v>222.5000457763672</v>
      </c>
      <c r="R23" s="37">
        <v>154.2188079094579</v>
      </c>
      <c r="S23" s="37">
        <v>46.844702823685665</v>
      </c>
      <c r="T23" s="37">
        <v>0.11402178555727005</v>
      </c>
      <c r="U23" s="37">
        <v>7.38304328918457</v>
      </c>
      <c r="V23" s="37">
        <v>54.33659742649793</v>
      </c>
      <c r="W23" s="37">
        <v>222.5000474774515</v>
      </c>
      <c r="X23" s="57">
        <v>0.24420937452610877</v>
      </c>
      <c r="Y23" s="48">
        <v>28.15353012084961</v>
      </c>
      <c r="Z23" s="48">
        <v>0</v>
      </c>
      <c r="AA23" s="48">
        <v>0</v>
      </c>
      <c r="AB23" s="48">
        <v>82.49012756347656</v>
      </c>
      <c r="AC23" s="48">
        <v>222.5000457763672</v>
      </c>
      <c r="AD23" s="57">
        <v>0.3707420825958252</v>
      </c>
      <c r="AE23" s="48"/>
      <c r="AF23" s="48"/>
      <c r="AG23" s="48"/>
      <c r="AH23" s="48"/>
      <c r="AI23" s="48"/>
      <c r="AJ23" s="48"/>
      <c r="AK23" s="48"/>
      <c r="AL23" s="37"/>
      <c r="AM23" s="37"/>
      <c r="AN23" s="37"/>
      <c r="AO23" s="37"/>
    </row>
    <row r="24" spans="1:41" ht="12.75" customHeight="1">
      <c r="A24"/>
      <c r="B24"/>
      <c r="C24" s="37"/>
      <c r="D24" s="37"/>
      <c r="E24" s="37"/>
      <c r="F24" s="37"/>
      <c r="G24" s="37"/>
      <c r="H24" s="37"/>
      <c r="I24" s="37"/>
      <c r="J24" s="37"/>
      <c r="K24" s="37"/>
      <c r="L24" s="37"/>
      <c r="M24" s="37"/>
      <c r="N24" s="37"/>
      <c r="O24" s="37"/>
      <c r="P24" s="37"/>
      <c r="Q24" s="37"/>
      <c r="R24" s="37"/>
      <c r="S24" s="37"/>
      <c r="T24" s="37"/>
      <c r="U24" s="37"/>
      <c r="V24" s="37"/>
      <c r="W24" s="37"/>
      <c r="X24" s="48"/>
      <c r="Y24" s="48"/>
      <c r="Z24" s="48"/>
      <c r="AA24" s="48"/>
      <c r="AB24" s="48"/>
      <c r="AC24" s="48"/>
      <c r="AD24" s="48"/>
      <c r="AE24" s="48"/>
      <c r="AF24" s="48"/>
      <c r="AG24" s="48"/>
      <c r="AH24" s="48"/>
      <c r="AI24" s="48"/>
      <c r="AJ24" s="48"/>
      <c r="AK24" s="48"/>
      <c r="AL24" s="37"/>
      <c r="AM24" s="37"/>
      <c r="AN24" s="37"/>
      <c r="AO24" s="37"/>
    </row>
    <row r="25" spans="1:41" ht="12.75" customHeight="1" thickBot="1">
      <c r="A25"/>
      <c r="B2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row>
    <row r="26" spans="1:41" ht="12.75" customHeight="1" thickBot="1">
      <c r="A26" s="53" t="s">
        <v>62</v>
      </c>
      <c r="B26" s="54"/>
      <c r="C26" s="55"/>
      <c r="D26" s="55"/>
      <c r="E26" s="55"/>
      <c r="F26" s="55"/>
      <c r="G26" s="55"/>
      <c r="H26" s="55"/>
      <c r="I26" s="55"/>
      <c r="J26" s="55"/>
      <c r="K26" s="56"/>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row>
    <row r="27" spans="1:41" ht="25.5">
      <c r="A27" s="45"/>
      <c r="B27" s="46" t="s">
        <v>63</v>
      </c>
      <c r="C27" s="47" t="s">
        <v>59</v>
      </c>
      <c r="D27" s="47" t="s">
        <v>60</v>
      </c>
      <c r="E27" s="47" t="s">
        <v>64</v>
      </c>
      <c r="F27" s="47" t="s">
        <v>65</v>
      </c>
      <c r="G27" s="47" t="s">
        <v>66</v>
      </c>
      <c r="H27" s="47" t="s">
        <v>67</v>
      </c>
      <c r="I27" s="47" t="s">
        <v>61</v>
      </c>
      <c r="J27" s="47" t="s">
        <v>50</v>
      </c>
      <c r="K27" s="47" t="s">
        <v>58</v>
      </c>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row>
    <row r="28" spans="1:41" ht="12.75" customHeight="1">
      <c r="A28"/>
      <c r="B28" t="s">
        <v>68</v>
      </c>
      <c r="C28" s="37">
        <v>12.592124999999987</v>
      </c>
      <c r="D28" s="37">
        <v>3.5000007468363155</v>
      </c>
      <c r="E28" s="37">
        <v>3.5</v>
      </c>
      <c r="F28" s="37">
        <v>0.7</v>
      </c>
      <c r="G28" s="37">
        <v>4.200000746836316</v>
      </c>
      <c r="H28" s="37">
        <v>2921.82666015625</v>
      </c>
      <c r="I28" s="37">
        <v>26.199868527840596</v>
      </c>
      <c r="J28" s="37">
        <v>5.204966980409511</v>
      </c>
      <c r="K28" s="36">
        <v>1.2392776321123737</v>
      </c>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row>
    <row r="29" spans="1:41" ht="12.75" customHeight="1">
      <c r="A29"/>
      <c r="B29" t="s">
        <v>69</v>
      </c>
      <c r="C29" s="37">
        <v>0</v>
      </c>
      <c r="D29" s="37">
        <v>0</v>
      </c>
      <c r="E29" s="37">
        <v>0</v>
      </c>
      <c r="F29" s="37">
        <v>0</v>
      </c>
      <c r="G29" s="37">
        <v>0</v>
      </c>
      <c r="H29" s="37">
        <v>0</v>
      </c>
      <c r="I29" s="37">
        <v>0</v>
      </c>
      <c r="J29" s="37">
        <v>46.844702823685665</v>
      </c>
      <c r="K29" s="57">
        <v>0</v>
      </c>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row>
    <row r="30" spans="1:41" ht="12.75" customHeight="1">
      <c r="A30"/>
      <c r="B30" t="s">
        <v>70</v>
      </c>
      <c r="C30" s="37">
        <v>12.513899872656303</v>
      </c>
      <c r="D30" s="37">
        <v>31.546127319335938</v>
      </c>
      <c r="E30" s="37">
        <v>31.546119753502957</v>
      </c>
      <c r="F30" s="37">
        <v>6.309223950700591</v>
      </c>
      <c r="G30" s="37">
        <v>37.85535127003653</v>
      </c>
      <c r="H30" s="37">
        <v>26499.5625</v>
      </c>
      <c r="I30" s="37">
        <v>237.62020998716363</v>
      </c>
      <c r="J30" s="37">
        <v>5.172632548781632</v>
      </c>
      <c r="K30" s="57">
        <v>0.13664204333710414</v>
      </c>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row>
    <row r="31" spans="1:41" ht="12.75" customHeight="1">
      <c r="A31"/>
      <c r="B31" t="s">
        <v>71</v>
      </c>
      <c r="C31" s="37">
        <v>0</v>
      </c>
      <c r="D31" s="37">
        <v>0</v>
      </c>
      <c r="E31" s="37">
        <v>0</v>
      </c>
      <c r="F31" s="37">
        <v>0</v>
      </c>
      <c r="G31" s="37">
        <v>0</v>
      </c>
      <c r="H31" s="37">
        <v>0</v>
      </c>
      <c r="I31" s="37">
        <v>0</v>
      </c>
      <c r="J31" s="37">
        <v>0</v>
      </c>
      <c r="K31" s="57">
        <v>0</v>
      </c>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row>
    <row r="32" spans="1:41" ht="12.75" customHeight="1">
      <c r="A32"/>
      <c r="B32" t="s">
        <v>72</v>
      </c>
      <c r="C32" s="37">
        <v>0</v>
      </c>
      <c r="D32" s="37">
        <v>0</v>
      </c>
      <c r="E32" s="37">
        <v>0</v>
      </c>
      <c r="F32" s="37">
        <v>0</v>
      </c>
      <c r="G32" s="37">
        <v>0</v>
      </c>
      <c r="H32" s="37">
        <v>0</v>
      </c>
      <c r="I32" s="37">
        <v>0</v>
      </c>
      <c r="J32" s="37">
        <v>0</v>
      </c>
      <c r="K32" s="58">
        <v>0</v>
      </c>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row>
    <row r="33" spans="1:41" ht="12.75" customHeight="1">
      <c r="A33"/>
      <c r="B33" t="s">
        <v>73</v>
      </c>
      <c r="C33" s="37">
        <v>12.592124999999987</v>
      </c>
      <c r="D33" s="37">
        <v>3.5000007468363155</v>
      </c>
      <c r="E33" s="37">
        <v>3.5</v>
      </c>
      <c r="F33" s="37">
        <v>0.7</v>
      </c>
      <c r="G33" s="37">
        <v>4.200000746836316</v>
      </c>
      <c r="H33" s="37">
        <v>2921.82666015625</v>
      </c>
      <c r="I33" s="37">
        <v>26.199868527840596</v>
      </c>
      <c r="J33" s="37">
        <v>5.204966980409511</v>
      </c>
      <c r="K33" s="102">
        <v>1.2392776321123737</v>
      </c>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row>
    <row r="34" spans="1:41" ht="12.75" customHeight="1">
      <c r="A34"/>
      <c r="B34" t="s">
        <v>74</v>
      </c>
      <c r="C34" s="37">
        <v>0</v>
      </c>
      <c r="D34" s="37">
        <v>0</v>
      </c>
      <c r="E34" s="37">
        <v>0</v>
      </c>
      <c r="F34" s="37">
        <v>0</v>
      </c>
      <c r="G34" s="37">
        <v>0</v>
      </c>
      <c r="H34" s="37">
        <v>0</v>
      </c>
      <c r="I34" s="37">
        <v>0</v>
      </c>
      <c r="J34" s="37">
        <v>0</v>
      </c>
      <c r="K34" s="58">
        <v>0</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row>
    <row r="35" spans="1:41" ht="12.75" customHeight="1">
      <c r="A35"/>
      <c r="B35" t="s">
        <v>75</v>
      </c>
      <c r="C35" s="37">
        <v>0</v>
      </c>
      <c r="D35" s="37">
        <v>0</v>
      </c>
      <c r="E35" s="37">
        <v>0</v>
      </c>
      <c r="F35" s="37">
        <v>0</v>
      </c>
      <c r="G35" s="37">
        <v>0</v>
      </c>
      <c r="H35" s="37">
        <v>0</v>
      </c>
      <c r="I35" s="37">
        <v>0</v>
      </c>
      <c r="J35" s="37">
        <v>0</v>
      </c>
      <c r="K35" s="58">
        <v>0</v>
      </c>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row>
    <row r="36" spans="1:41" ht="12.75" customHeight="1">
      <c r="A36"/>
      <c r="B36" t="s">
        <v>76</v>
      </c>
      <c r="C36" s="37">
        <v>0</v>
      </c>
      <c r="D36" s="37">
        <v>0</v>
      </c>
      <c r="E36" s="37">
        <v>0</v>
      </c>
      <c r="F36" s="37">
        <v>0</v>
      </c>
      <c r="G36" s="37">
        <v>0</v>
      </c>
      <c r="H36" s="37">
        <v>0</v>
      </c>
      <c r="I36" s="37">
        <v>0</v>
      </c>
      <c r="J36" s="37">
        <v>0</v>
      </c>
      <c r="K36" s="58">
        <v>0</v>
      </c>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row>
    <row r="37" spans="1:41" ht="12.75" customHeight="1">
      <c r="A37"/>
      <c r="B37" t="s">
        <v>77</v>
      </c>
      <c r="C37" s="37">
        <v>100.737</v>
      </c>
      <c r="D37" s="37">
        <v>219.00004673061517</v>
      </c>
      <c r="E37" s="37">
        <v>219</v>
      </c>
      <c r="F37" s="37">
        <v>43.8</v>
      </c>
      <c r="G37" s="37">
        <v>262.8000467306152</v>
      </c>
      <c r="H37" s="37">
        <v>22852.859375</v>
      </c>
      <c r="I37" s="37">
        <v>204.92040027132447</v>
      </c>
      <c r="J37" s="37">
        <v>41.63973584327615</v>
      </c>
      <c r="K37" s="58">
        <v>0.15844645524724438</v>
      </c>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row>
    <row r="38" spans="1:41" ht="12.75" customHeight="1">
      <c r="A38"/>
      <c r="B38"/>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row>
    <row r="39" spans="1:41" ht="12.75" customHeight="1">
      <c r="A39"/>
      <c r="B39"/>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row>
    <row r="40" spans="1:41" ht="12.75" customHeight="1">
      <c r="A40"/>
      <c r="B40"/>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row>
    <row r="41" spans="1:41" ht="12.75" customHeight="1">
      <c r="A41"/>
      <c r="B41"/>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row>
    <row r="42" spans="1:41" ht="12.75" customHeight="1">
      <c r="A42"/>
      <c r="B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row>
    <row r="43" spans="1:41" ht="12.75" customHeight="1">
      <c r="A43"/>
      <c r="B43"/>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row>
    <row r="44" spans="1:41" ht="12.75" customHeight="1">
      <c r="A44"/>
      <c r="B4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row>
    <row r="45" spans="1:41" ht="12.75" customHeight="1">
      <c r="A45"/>
      <c r="B4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row>
    <row r="46" spans="1:41" ht="12.75" customHeight="1">
      <c r="A46"/>
      <c r="B4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row>
    <row r="47" spans="1:41" ht="12.75" customHeight="1">
      <c r="A47"/>
      <c r="B4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row>
    <row r="48" spans="1:41" ht="12.75" customHeight="1">
      <c r="A48"/>
      <c r="B48"/>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row>
    <row r="49" spans="1:41" ht="12.75" customHeight="1">
      <c r="A49"/>
      <c r="B49"/>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row>
    <row r="50" spans="1:41" ht="12.75" customHeight="1">
      <c r="A50"/>
      <c r="B50"/>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row>
    <row r="51" spans="1:41" ht="12.75" customHeight="1">
      <c r="A51"/>
      <c r="B51"/>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row>
    <row r="52" spans="1:41" ht="12.75" customHeight="1">
      <c r="A52"/>
      <c r="B52"/>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row>
    <row r="53" spans="1:41" ht="12.75" customHeight="1">
      <c r="A53"/>
      <c r="B53"/>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row>
    <row r="54" spans="1:41" ht="12.75" customHeight="1">
      <c r="A54"/>
      <c r="B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row>
    <row r="55" spans="1:41" ht="12.75" customHeight="1">
      <c r="A55"/>
      <c r="B5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row>
    <row r="56" spans="1:41" ht="12.75" customHeight="1">
      <c r="A56"/>
      <c r="B56"/>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row>
    <row r="57" spans="1:41" ht="12.75" customHeight="1">
      <c r="A57"/>
      <c r="B5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row>
    <row r="58" spans="1:41" ht="12.75" customHeight="1">
      <c r="A58"/>
      <c r="B58"/>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row>
    <row r="59" spans="1:41" ht="12.75" customHeight="1">
      <c r="A59"/>
      <c r="B59"/>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row>
    <row r="60" spans="1:41" ht="12.75" customHeight="1">
      <c r="A60"/>
      <c r="B60"/>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row>
    <row r="61" spans="1:41" ht="12.75" customHeight="1">
      <c r="A61"/>
      <c r="B61"/>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row>
    <row r="62" spans="1:41" ht="12.75" customHeight="1">
      <c r="A62"/>
      <c r="B6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row>
    <row r="63" spans="1:41" ht="12.75" customHeight="1">
      <c r="A63"/>
      <c r="B63"/>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row>
    <row r="64" spans="1:41" ht="12.75" customHeight="1">
      <c r="A64"/>
      <c r="B6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row>
    <row r="65" spans="1:41" ht="12.75" customHeight="1">
      <c r="A65"/>
      <c r="B65"/>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row>
    <row r="66" spans="1:41" ht="12.75" customHeight="1">
      <c r="A66"/>
      <c r="B66"/>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row>
    <row r="67" spans="1:41" ht="12.75" customHeight="1">
      <c r="A67"/>
      <c r="B6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row>
    <row r="68" spans="1:41" ht="12.75" customHeight="1">
      <c r="A68"/>
      <c r="B68"/>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row>
    <row r="69" spans="1:41" ht="12.75" customHeight="1">
      <c r="A69"/>
      <c r="B6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row>
    <row r="70" spans="1:41" ht="12.75" customHeight="1">
      <c r="A70"/>
      <c r="B70"/>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row>
    <row r="71" spans="1:41" ht="12.75" customHeight="1">
      <c r="A71"/>
      <c r="B71"/>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row>
    <row r="72" spans="1:41" ht="12.75" customHeight="1">
      <c r="A72"/>
      <c r="B72"/>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row>
    <row r="73" spans="1:41" ht="12.75" customHeight="1">
      <c r="A73"/>
      <c r="B73"/>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row>
    <row r="74" spans="1:41" ht="12.75" customHeight="1">
      <c r="A74"/>
      <c r="B7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row>
    <row r="75" spans="1:41" ht="12.75" customHeight="1">
      <c r="A75"/>
      <c r="B75"/>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row>
    <row r="76" spans="1:41" ht="12.75" customHeight="1">
      <c r="A76"/>
      <c r="B7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row>
    <row r="77" spans="1:41" ht="12.75" customHeight="1">
      <c r="A77"/>
      <c r="B7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row>
    <row r="78" spans="1:41" ht="12.75" customHeight="1">
      <c r="A78"/>
      <c r="B78"/>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row>
    <row r="79" spans="1:41" ht="12.75" customHeight="1">
      <c r="A79"/>
      <c r="B79"/>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row>
    <row r="80" spans="1:41" ht="12.75" customHeight="1">
      <c r="A80"/>
      <c r="B80"/>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row>
    <row r="81" spans="1:41" ht="12.75" customHeight="1">
      <c r="A81"/>
      <c r="B81"/>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row>
    <row r="82" spans="1:41" ht="12.75" customHeight="1">
      <c r="A82"/>
      <c r="B8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row>
    <row r="83" spans="1:41" ht="12.75" customHeight="1">
      <c r="A83"/>
      <c r="B83"/>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row>
    <row r="84" spans="1:41" ht="12.75" customHeight="1">
      <c r="A84"/>
      <c r="B8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row>
    <row r="85" spans="1:41" ht="12.75" customHeight="1">
      <c r="A85"/>
      <c r="B85"/>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row>
    <row r="86" spans="1:41" ht="12.75" customHeight="1">
      <c r="A86"/>
      <c r="B8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row>
    <row r="87" spans="1:41" ht="12.75" customHeight="1">
      <c r="A87"/>
      <c r="B8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row>
    <row r="88" spans="1:41" ht="12.75" customHeight="1">
      <c r="A88"/>
      <c r="B8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row>
    <row r="89" spans="1:41" ht="12.75" customHeight="1">
      <c r="A89"/>
      <c r="B89"/>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row>
    <row r="90" spans="1:41" ht="12.75" customHeight="1">
      <c r="A90"/>
      <c r="B90"/>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row>
    <row r="91" spans="1:41" ht="12.75" customHeight="1">
      <c r="A91"/>
      <c r="B91"/>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row>
    <row r="92" spans="1:41" ht="12.75" customHeight="1">
      <c r="A92"/>
      <c r="B92"/>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row>
    <row r="93" spans="1:41" ht="12.75" customHeight="1">
      <c r="A93"/>
      <c r="B93"/>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row>
    <row r="94" spans="1:41" ht="12.75" customHeight="1">
      <c r="A94"/>
      <c r="B9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row>
    <row r="95" spans="1:41" ht="12.75" customHeight="1">
      <c r="A95"/>
      <c r="B95"/>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row>
    <row r="96" spans="1:41" ht="12.75" customHeight="1">
      <c r="A96"/>
      <c r="B96"/>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row>
    <row r="97" spans="1:41" ht="12.75" customHeight="1">
      <c r="A97"/>
      <c r="B9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row>
    <row r="98" spans="1:41" ht="12.75" customHeight="1">
      <c r="A98"/>
      <c r="B98"/>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row>
    <row r="99" spans="1:41" ht="12.75" customHeight="1">
      <c r="A99"/>
      <c r="B99"/>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row>
    <row r="100" spans="1:41" ht="12.75" customHeight="1">
      <c r="A100"/>
      <c r="B100"/>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row>
    <row r="101" spans="1:41" ht="12.75" customHeight="1">
      <c r="A101"/>
      <c r="B101"/>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row>
    <row r="102" spans="1:41" ht="12.75" customHeight="1">
      <c r="A102"/>
      <c r="B102"/>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row>
    <row r="103" spans="1:41" ht="12.75" customHeight="1">
      <c r="A103"/>
      <c r="B103"/>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row>
    <row r="104" spans="1:41" ht="12.75" customHeight="1">
      <c r="A104"/>
      <c r="B10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row>
    <row r="105" spans="1:41" ht="12.75" customHeight="1">
      <c r="A105"/>
      <c r="B105"/>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row>
    <row r="106" spans="1:41" ht="12.75" customHeight="1">
      <c r="A106"/>
      <c r="B106"/>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row>
    <row r="107" spans="1:41" ht="12.75" customHeight="1">
      <c r="A107"/>
      <c r="B10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row>
    <row r="108" spans="1:41" ht="12.75" customHeight="1">
      <c r="A108"/>
      <c r="B108"/>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row>
    <row r="109" spans="1:41" ht="12.75" customHeight="1">
      <c r="A109"/>
      <c r="B109"/>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row>
    <row r="110" spans="1:41" ht="12.75" customHeight="1">
      <c r="A110"/>
      <c r="B110"/>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row>
    <row r="111" spans="1:41" ht="12.75" customHeight="1">
      <c r="A111"/>
      <c r="B111"/>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row>
    <row r="112" spans="1:41" ht="12.75" customHeight="1">
      <c r="A112"/>
      <c r="B112"/>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row>
    <row r="113" spans="1:41" ht="12.75" customHeight="1">
      <c r="A113"/>
      <c r="B113"/>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row>
    <row r="114" spans="1:41" ht="12.75" customHeight="1">
      <c r="A114"/>
      <c r="B11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row>
    <row r="115" spans="1:41" ht="12.75" customHeight="1">
      <c r="A115"/>
      <c r="B115"/>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row>
    <row r="116" spans="1:41" ht="12.75" customHeight="1">
      <c r="A116"/>
      <c r="B116"/>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row>
    <row r="117" spans="1:41" ht="12.75" customHeight="1">
      <c r="A117"/>
      <c r="B11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row>
    <row r="118" spans="1:41" ht="12.75" customHeight="1">
      <c r="A118"/>
      <c r="B118"/>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row>
    <row r="119" spans="1:41" ht="12.75" customHeight="1">
      <c r="A119"/>
      <c r="B119"/>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row>
    <row r="120" spans="1:41" ht="12.75" customHeight="1">
      <c r="A120"/>
      <c r="B120"/>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row>
    <row r="121" spans="1:41" ht="12.75" customHeight="1">
      <c r="A121"/>
      <c r="B121"/>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row>
    <row r="122" spans="1:41" ht="12.75" customHeight="1">
      <c r="A122"/>
      <c r="B12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row>
    <row r="123" spans="1:41" ht="12.75" customHeight="1">
      <c r="A123"/>
      <c r="B123"/>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row>
    <row r="124" spans="1:41" ht="12.75" customHeight="1">
      <c r="A124"/>
      <c r="B12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row>
    <row r="125" spans="1:41" ht="12.75" customHeight="1">
      <c r="A125"/>
      <c r="B125"/>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row>
    <row r="126" spans="1:41" ht="12.75" customHeight="1">
      <c r="A126"/>
      <c r="B126"/>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row>
    <row r="127" spans="1:41" ht="12.75" customHeight="1">
      <c r="A127"/>
      <c r="B12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row>
    <row r="128" spans="1:41" ht="12.75" customHeight="1">
      <c r="A128"/>
      <c r="B128"/>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row>
    <row r="129" spans="1:41" ht="12.75" customHeight="1">
      <c r="A129"/>
      <c r="B129"/>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row>
    <row r="130" spans="1:41" ht="12.75" customHeight="1">
      <c r="A130"/>
      <c r="B130"/>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row>
    <row r="131" spans="1:41" ht="12.75" customHeight="1">
      <c r="A131"/>
      <c r="B131"/>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row>
    <row r="132" spans="1:41" ht="12.75" customHeight="1">
      <c r="A132"/>
      <c r="B132"/>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row>
    <row r="133" spans="1:41" ht="12.75" customHeight="1">
      <c r="A133"/>
      <c r="B133"/>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row>
    <row r="134" spans="1:41" ht="12.75" customHeight="1">
      <c r="A134"/>
      <c r="B134"/>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row>
    <row r="135" spans="1:41" ht="12.75" customHeight="1">
      <c r="A135"/>
      <c r="B135"/>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row>
    <row r="136" spans="1:41" ht="12.75" customHeight="1">
      <c r="A136"/>
      <c r="B136"/>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row>
    <row r="137" spans="1:41" ht="12.75" customHeight="1">
      <c r="A137"/>
      <c r="B1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row>
    <row r="138" spans="1:41" ht="12.75" customHeight="1">
      <c r="A138"/>
      <c r="B138"/>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row>
    <row r="139" spans="1:41" ht="12.75" customHeight="1">
      <c r="A139"/>
      <c r="B139"/>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row>
    <row r="140" spans="1:41" ht="12.75" customHeight="1">
      <c r="A140"/>
      <c r="B140"/>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row>
    <row r="141" spans="1:41" ht="12.75" customHeight="1">
      <c r="A141"/>
      <c r="B141"/>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row>
    <row r="142" spans="1:41" ht="12.75" customHeight="1">
      <c r="A142"/>
      <c r="B142"/>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row>
    <row r="143" spans="1:41" ht="12.75" customHeight="1">
      <c r="A143"/>
      <c r="B143"/>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row>
    <row r="144" spans="1:41" ht="12.75" customHeight="1">
      <c r="A144"/>
      <c r="B144"/>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row>
    <row r="145" spans="1:41" ht="12.75" customHeight="1">
      <c r="A145"/>
      <c r="B145"/>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row>
    <row r="146" spans="1:41" ht="12.75" customHeight="1">
      <c r="A146"/>
      <c r="B146"/>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row>
    <row r="147" spans="1:41" ht="12.75" customHeight="1">
      <c r="A147"/>
      <c r="B14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row>
    <row r="148" spans="1:41" ht="12.75" customHeight="1">
      <c r="A148"/>
      <c r="B148"/>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row>
    <row r="149" spans="1:41" ht="12.75" customHeight="1">
      <c r="A149"/>
      <c r="B149"/>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row>
    <row r="150" spans="1:41" ht="12.75" customHeight="1">
      <c r="A150"/>
      <c r="B150"/>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row>
    <row r="151" spans="1:41" ht="12.75" customHeight="1">
      <c r="A151"/>
      <c r="B151"/>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row>
    <row r="152" spans="1:41" ht="12.75" customHeight="1">
      <c r="A152"/>
      <c r="B152"/>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row>
    <row r="153" spans="1:41" ht="12.75" customHeight="1">
      <c r="A153"/>
      <c r="B153"/>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row>
    <row r="154" spans="1:41" ht="12.75" customHeight="1">
      <c r="A154"/>
      <c r="B154"/>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row>
    <row r="155" spans="1:41" ht="12.75" customHeight="1">
      <c r="A155"/>
      <c r="B155"/>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row>
    <row r="156" spans="1:41" ht="12.75" customHeight="1">
      <c r="A156"/>
      <c r="B156"/>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row>
    <row r="157" spans="1:41" ht="12.75" customHeight="1">
      <c r="A157"/>
      <c r="B15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row>
    <row r="158" spans="1:41" ht="12.75" customHeight="1">
      <c r="A158"/>
      <c r="B158"/>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row>
    <row r="159" spans="1:41" ht="12.75" customHeight="1">
      <c r="A159"/>
      <c r="B159"/>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row>
    <row r="160" spans="1:41" ht="12.75" customHeight="1">
      <c r="A160"/>
      <c r="B160"/>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row>
    <row r="161" spans="1:41" ht="12.75" customHeight="1">
      <c r="A161"/>
      <c r="B161"/>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row>
    <row r="162" spans="1:41" ht="12.75" customHeight="1">
      <c r="A162"/>
      <c r="B162"/>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row>
    <row r="163" spans="1:41" ht="12.75" customHeight="1">
      <c r="A163"/>
      <c r="B163"/>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row>
    <row r="164" spans="1:41" ht="12.75" customHeight="1">
      <c r="A164"/>
      <c r="B164"/>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row>
    <row r="165" spans="1:41" ht="12.75" customHeight="1">
      <c r="A165"/>
      <c r="B165"/>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row>
    <row r="166" spans="1:41" ht="12.75" customHeight="1">
      <c r="A166"/>
      <c r="B166"/>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row>
    <row r="167" spans="1:41" ht="12.75" customHeight="1">
      <c r="A167"/>
      <c r="B16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row>
    <row r="168" spans="1:41" ht="12.75" customHeight="1">
      <c r="A168"/>
      <c r="B168"/>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row>
    <row r="169" spans="1:41" ht="12.75" customHeight="1">
      <c r="A169"/>
      <c r="B169"/>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row>
    <row r="170" spans="1:41" ht="12.75" customHeight="1">
      <c r="A170"/>
      <c r="B170"/>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row>
    <row r="171" spans="1:41" ht="12.75" customHeight="1">
      <c r="A171"/>
      <c r="B171"/>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row>
    <row r="172" spans="1:41" ht="12.75" customHeight="1">
      <c r="A172"/>
      <c r="B172"/>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row>
    <row r="173" spans="1:41" ht="12.75" customHeight="1">
      <c r="A173"/>
      <c r="B173"/>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row>
    <row r="174" spans="1:41" ht="12.75" customHeight="1">
      <c r="A174"/>
      <c r="B174"/>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row>
    <row r="175" spans="1:41" ht="12.75" customHeight="1">
      <c r="A175"/>
      <c r="B175"/>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row>
    <row r="176" spans="1:41" ht="12.75" customHeight="1">
      <c r="A176"/>
      <c r="B176"/>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row>
    <row r="177" spans="1:41" ht="12.75" customHeight="1">
      <c r="A177"/>
      <c r="B17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row>
    <row r="178" spans="1:41" ht="12.75" customHeight="1">
      <c r="A178"/>
      <c r="B178"/>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row>
    <row r="179" spans="1:41" ht="12.75" customHeight="1">
      <c r="A179"/>
      <c r="B179"/>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row>
    <row r="180" spans="1:41" ht="12.75" customHeight="1">
      <c r="A180"/>
      <c r="B180"/>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row>
    <row r="181" spans="1:41" ht="12.75" customHeight="1">
      <c r="A181"/>
      <c r="B181"/>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row>
    <row r="182" spans="1:41" ht="12.75" customHeight="1">
      <c r="A182"/>
      <c r="B182"/>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row>
    <row r="183" spans="1:41" ht="12.75" customHeight="1">
      <c r="A183"/>
      <c r="B183"/>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row>
    <row r="184" spans="1:41" ht="12.75" customHeight="1">
      <c r="A184"/>
      <c r="B184"/>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row>
    <row r="185" spans="1:41" ht="12.75" customHeight="1">
      <c r="A185"/>
      <c r="B185"/>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row>
    <row r="186" spans="1:41" ht="12.75" customHeight="1">
      <c r="A186"/>
      <c r="B186"/>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row>
    <row r="187" spans="1:41" ht="12.75" customHeight="1">
      <c r="A187"/>
      <c r="B18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row>
    <row r="188" spans="1:41" ht="12.75" customHeight="1">
      <c r="A188"/>
      <c r="B188"/>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row>
    <row r="189" spans="1:41" ht="12.75" customHeight="1">
      <c r="A189"/>
      <c r="B189"/>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row>
    <row r="190" spans="1:41" ht="12.75" customHeight="1">
      <c r="A190"/>
      <c r="B190"/>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row>
    <row r="191" spans="1:41" ht="12.75" customHeight="1">
      <c r="A191"/>
      <c r="B191"/>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row>
    <row r="192" spans="1:41" ht="12.75" customHeight="1">
      <c r="A192"/>
      <c r="B192"/>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row>
    <row r="193" spans="1:41" ht="12.75" customHeight="1">
      <c r="A193"/>
      <c r="B193"/>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row>
    <row r="194" spans="1:41" ht="12.75" customHeight="1">
      <c r="A194"/>
      <c r="B194"/>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row>
    <row r="195" spans="1:41" ht="12.75" customHeight="1">
      <c r="A195"/>
      <c r="B195"/>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row>
    <row r="196" spans="1:41" ht="12.75" customHeight="1">
      <c r="A196"/>
      <c r="B196"/>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row>
    <row r="197" spans="1:41" ht="12.75" customHeight="1">
      <c r="A197"/>
      <c r="B19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row>
    <row r="198" spans="1:41" ht="12.75" customHeight="1">
      <c r="A198"/>
      <c r="B198"/>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row>
    <row r="199" spans="1:41" ht="12.75" customHeight="1">
      <c r="A199"/>
      <c r="B199"/>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row>
    <row r="200" spans="1:41" ht="12.75" customHeight="1">
      <c r="A200"/>
      <c r="B200"/>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row>
    <row r="201" spans="1:41" ht="12.75" customHeight="1">
      <c r="A201"/>
      <c r="B201"/>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row>
    <row r="202" spans="1:41" ht="12.75" customHeight="1">
      <c r="A202"/>
      <c r="B202"/>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row>
    <row r="203" spans="1:41" ht="12.75" customHeight="1">
      <c r="A203"/>
      <c r="B203"/>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row>
    <row r="204" spans="1:41" ht="12.75" customHeight="1">
      <c r="A204"/>
      <c r="B204"/>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row>
    <row r="205" spans="1:41" ht="12.75" customHeight="1">
      <c r="A205"/>
      <c r="B205"/>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row>
    <row r="206" spans="1:41" ht="12.75" customHeight="1">
      <c r="A206"/>
      <c r="B206"/>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row>
    <row r="207" spans="1:41" ht="12.75" customHeight="1">
      <c r="A207"/>
      <c r="B20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row>
    <row r="208" spans="1:41" ht="12.75" customHeight="1">
      <c r="A208"/>
      <c r="B208"/>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row>
    <row r="209" spans="1:41" ht="12.75" customHeight="1">
      <c r="A209"/>
      <c r="B209"/>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row>
    <row r="210" spans="1:41" ht="12.75" customHeight="1">
      <c r="A210"/>
      <c r="B210"/>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row>
    <row r="211" spans="1:41" ht="12.75" customHeight="1">
      <c r="A211"/>
      <c r="B211"/>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row>
    <row r="212" spans="1:41" ht="12.75" customHeight="1">
      <c r="A212"/>
      <c r="B212"/>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row>
    <row r="213" spans="1:41" ht="12.75" customHeight="1">
      <c r="A213"/>
      <c r="B213"/>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row>
    <row r="214" spans="1:41" ht="12.75" customHeight="1">
      <c r="A214"/>
      <c r="B214"/>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row>
    <row r="215" spans="1:41" ht="12.75" customHeight="1">
      <c r="A215"/>
      <c r="B215"/>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row>
    <row r="216" spans="1:41" ht="12.75" customHeight="1">
      <c r="A216"/>
      <c r="B216"/>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row>
    <row r="217" spans="1:41" ht="12.75" customHeight="1">
      <c r="A217"/>
      <c r="B21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row>
    <row r="218" spans="1:41" ht="12.75" customHeight="1">
      <c r="A218"/>
      <c r="B218"/>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row>
    <row r="219" spans="1:41" ht="12.75" customHeight="1">
      <c r="A219"/>
      <c r="B219"/>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row>
    <row r="220" spans="1:41" ht="12.75" customHeight="1">
      <c r="A220"/>
      <c r="B220"/>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row>
    <row r="221" spans="1:41" ht="12.75" customHeight="1">
      <c r="A221"/>
      <c r="B221"/>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row>
    <row r="222" spans="1:41" ht="12.75" customHeight="1">
      <c r="A222"/>
      <c r="B222"/>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row>
    <row r="223" spans="1:41" ht="12.75" customHeight="1">
      <c r="A223"/>
      <c r="B223"/>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row>
    <row r="224" spans="1:41" ht="12.75" customHeight="1">
      <c r="A224"/>
      <c r="B224"/>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row>
    <row r="225" spans="1:41" ht="12.75" customHeight="1">
      <c r="A225"/>
      <c r="B225"/>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row>
    <row r="226" spans="1:41" ht="12.75" customHeight="1">
      <c r="A226"/>
      <c r="B226"/>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row>
    <row r="227" spans="1:41" ht="12.75" customHeight="1">
      <c r="A227"/>
      <c r="B22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row>
    <row r="228" spans="1:41" ht="12.75" customHeight="1">
      <c r="A228"/>
      <c r="B228"/>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row>
    <row r="229" spans="1:41" ht="12.75" customHeight="1">
      <c r="A229"/>
      <c r="B229"/>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row>
    <row r="230" spans="1:41" ht="12.75" customHeight="1">
      <c r="A230"/>
      <c r="B230"/>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row>
    <row r="231" spans="1:41" ht="12.75" customHeight="1">
      <c r="A231"/>
      <c r="B231"/>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row>
    <row r="232" spans="1:41" ht="12.75" customHeight="1">
      <c r="A232"/>
      <c r="B232"/>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row>
    <row r="233" spans="1:41" ht="12.75" customHeight="1">
      <c r="A233"/>
      <c r="B233"/>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row>
    <row r="234" spans="1:41" ht="12.75" customHeight="1">
      <c r="A234"/>
      <c r="B234"/>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row>
    <row r="235" spans="1:41" ht="12.75" customHeight="1">
      <c r="A235"/>
      <c r="B235"/>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row>
    <row r="236" spans="1:41" ht="12.75" customHeight="1">
      <c r="A236"/>
      <c r="B236"/>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row>
    <row r="237" spans="1:41" ht="12.75" customHeight="1">
      <c r="A237"/>
      <c r="B2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row>
    <row r="238" spans="1:41" ht="12.75" customHeight="1">
      <c r="A238"/>
      <c r="B238"/>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row>
    <row r="239" spans="1:41" ht="12.75" customHeight="1">
      <c r="A239"/>
      <c r="B239"/>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row>
    <row r="240" spans="1:41" ht="12.75" customHeight="1">
      <c r="A240"/>
      <c r="B240"/>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row>
    <row r="241" spans="1:41" ht="12.75" customHeight="1">
      <c r="A241"/>
      <c r="B241"/>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row>
    <row r="242" spans="1:41" ht="12.75" customHeight="1">
      <c r="A242"/>
      <c r="B242"/>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row>
    <row r="243" spans="1:41" ht="12.75" customHeight="1">
      <c r="A243"/>
      <c r="B243"/>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row>
    <row r="244" spans="1:41" ht="12.75" customHeight="1">
      <c r="A244"/>
      <c r="B244"/>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row>
    <row r="245" spans="1:41" ht="12.75" customHeight="1">
      <c r="A245"/>
      <c r="B245"/>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row>
    <row r="246" spans="1:41" ht="12.75" customHeight="1">
      <c r="A246"/>
      <c r="B246"/>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row>
    <row r="247" spans="1:41" ht="12.75" customHeight="1">
      <c r="A247"/>
      <c r="B24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row>
    <row r="248" spans="1:41" ht="12.75" customHeight="1">
      <c r="A248"/>
      <c r="B248"/>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row>
    <row r="249" spans="1:41" ht="12.75" customHeight="1">
      <c r="A249"/>
      <c r="B249"/>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row>
    <row r="250" spans="1:41" ht="12.75" customHeight="1">
      <c r="A250"/>
      <c r="B250"/>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row>
    <row r="251" spans="1:41" ht="12.75" customHeight="1">
      <c r="A251"/>
      <c r="B251"/>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row>
    <row r="252" spans="1:41" ht="12.75" customHeight="1">
      <c r="A252"/>
      <c r="B252"/>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row>
    <row r="253" spans="1:41" ht="12.75" customHeight="1">
      <c r="A253"/>
      <c r="B253"/>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row>
    <row r="254" spans="1:41" ht="12.75" customHeight="1">
      <c r="A254"/>
      <c r="B254"/>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row>
    <row r="255" spans="1:41" ht="12.75" customHeight="1">
      <c r="A255"/>
      <c r="B255"/>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row>
    <row r="256" spans="1:41" ht="12.75" customHeight="1">
      <c r="A256"/>
      <c r="B256"/>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row>
    <row r="257" spans="1:41" ht="12.75" customHeight="1">
      <c r="A257"/>
      <c r="B25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row>
    <row r="258" spans="1:41" ht="12.75" customHeight="1">
      <c r="A258"/>
      <c r="B258"/>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row>
    <row r="259" spans="1:41" ht="12.75" customHeight="1">
      <c r="A259"/>
      <c r="B259"/>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row>
    <row r="260" spans="1:41" ht="12.75" customHeight="1">
      <c r="A260"/>
      <c r="B260"/>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row>
    <row r="261" spans="1:41" ht="12.75" customHeight="1">
      <c r="A261"/>
      <c r="B261"/>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row>
    <row r="262" spans="1:41" ht="12.75" customHeight="1">
      <c r="A262"/>
      <c r="B262"/>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row>
    <row r="263" spans="1:41" ht="12.75" customHeight="1">
      <c r="A263"/>
      <c r="B263"/>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row>
    <row r="264" spans="1:41" ht="12.75" customHeight="1">
      <c r="A264"/>
      <c r="B264"/>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row>
    <row r="265" spans="1:41" ht="12.75" customHeight="1">
      <c r="A265"/>
      <c r="B265"/>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row>
    <row r="266" spans="1:41" ht="12.75" customHeight="1">
      <c r="A266"/>
      <c r="B266"/>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row>
    <row r="267" spans="1:41" ht="12.75" customHeight="1">
      <c r="A267"/>
      <c r="B26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row>
    <row r="268" spans="1:41" ht="12.75" customHeight="1">
      <c r="A268"/>
      <c r="B268"/>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row>
    <row r="269" spans="1:41" ht="12.75" customHeight="1">
      <c r="A269"/>
      <c r="B269"/>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row>
    <row r="270" spans="1:41" ht="12.75" customHeight="1">
      <c r="A270"/>
      <c r="B270"/>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row>
    <row r="271" spans="1:41" ht="12.75" customHeight="1">
      <c r="A271"/>
      <c r="B271"/>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row>
    <row r="272" spans="1:41" ht="12.75" customHeight="1">
      <c r="A272"/>
      <c r="B272"/>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row>
    <row r="273" spans="1:41" ht="12.75" customHeight="1">
      <c r="A273"/>
      <c r="B273"/>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row>
    <row r="274" spans="1:41" ht="12.75" customHeight="1">
      <c r="A274"/>
      <c r="B274"/>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row>
    <row r="275" spans="1:41" ht="12.75" customHeight="1">
      <c r="A275"/>
      <c r="B275"/>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row>
    <row r="276" spans="1:41" ht="12.75" customHeight="1">
      <c r="A276"/>
      <c r="B276"/>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row>
    <row r="277" spans="1:41" ht="12.75" customHeight="1">
      <c r="A277"/>
      <c r="B27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row>
    <row r="278" spans="1:41" ht="12.75" customHeight="1">
      <c r="A278"/>
      <c r="B278"/>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row>
    <row r="279" spans="1:41" ht="12.75" customHeight="1">
      <c r="A279"/>
      <c r="B279"/>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row>
    <row r="280" spans="1:41" ht="12.75" customHeight="1">
      <c r="A280"/>
      <c r="B280"/>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row>
    <row r="281" spans="1:41" ht="12.75" customHeight="1">
      <c r="A281"/>
      <c r="B281"/>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row>
    <row r="282" spans="1:41" ht="12.75" customHeight="1">
      <c r="A282"/>
      <c r="B282"/>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row>
    <row r="283" spans="1:41" ht="12.75" customHeight="1">
      <c r="A283"/>
      <c r="B283"/>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row>
    <row r="284" spans="1:41" ht="12.75" customHeight="1">
      <c r="A284"/>
      <c r="B284"/>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row>
    <row r="285" spans="1:41" ht="12.75" customHeight="1">
      <c r="A285"/>
      <c r="B285"/>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row>
    <row r="286" spans="1:41" ht="12.75" customHeight="1">
      <c r="A286"/>
      <c r="B286"/>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row>
    <row r="287" spans="1:41" ht="12.75" customHeight="1">
      <c r="A287"/>
      <c r="B28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row>
    <row r="288" spans="1:41" ht="12.75" customHeight="1">
      <c r="A288"/>
      <c r="B288"/>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row>
    <row r="289" spans="1:41" ht="12.75" customHeight="1">
      <c r="A289"/>
      <c r="B289"/>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row>
    <row r="290" spans="1:41" ht="12.75" customHeight="1">
      <c r="A290"/>
      <c r="B290"/>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row>
    <row r="291" spans="1:41" ht="12.75" customHeight="1">
      <c r="A291"/>
      <c r="B291"/>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row>
    <row r="292" spans="1:41" ht="12.75" customHeight="1">
      <c r="A292"/>
      <c r="B292"/>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row>
    <row r="293" spans="1:41" ht="12.75" customHeight="1">
      <c r="A293"/>
      <c r="B293"/>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row>
    <row r="294" spans="1:41" ht="12.75" customHeight="1">
      <c r="A294"/>
      <c r="B294"/>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row>
    <row r="295" spans="1:41" ht="12.75" customHeight="1">
      <c r="A295"/>
      <c r="B295"/>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row>
    <row r="296" spans="1:41" ht="12.75" customHeight="1">
      <c r="A296"/>
      <c r="B296"/>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row>
    <row r="297" spans="1:41" ht="12.75" customHeight="1">
      <c r="A297"/>
      <c r="B29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row>
    <row r="298" spans="1:41" ht="12.75" customHeight="1">
      <c r="A298"/>
      <c r="B298"/>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row>
    <row r="299" spans="1:41" ht="12.75" customHeight="1">
      <c r="A299"/>
      <c r="B299"/>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row>
    <row r="300" spans="1:41" ht="12.75" customHeight="1">
      <c r="A300"/>
      <c r="B300"/>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row>
    <row r="301" spans="1:41" ht="12.75" customHeight="1">
      <c r="A301"/>
      <c r="B301"/>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row>
    <row r="302" spans="1:41" ht="12.75" customHeight="1">
      <c r="A302"/>
      <c r="B302"/>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row>
    <row r="303" spans="1:41" ht="12.75" customHeight="1">
      <c r="A303"/>
      <c r="B303"/>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row>
    <row r="304" spans="1:41" ht="12.75" customHeight="1">
      <c r="A304"/>
      <c r="B304"/>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row>
    <row r="305" spans="1:41" ht="12.75" customHeight="1">
      <c r="A305"/>
      <c r="B305"/>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row>
    <row r="306" spans="1:41" ht="12.75" customHeight="1">
      <c r="A306"/>
      <c r="B306"/>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row>
    <row r="307" spans="1:41" ht="12.75" customHeight="1">
      <c r="A307"/>
      <c r="B30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row>
    <row r="308" spans="1:41" ht="12.75" customHeight="1">
      <c r="A308"/>
      <c r="B308"/>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row>
    <row r="309" spans="1:41" ht="12.75" customHeight="1">
      <c r="A309"/>
      <c r="B309"/>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row>
    <row r="310" spans="1:41" ht="12.75" customHeight="1">
      <c r="A310"/>
      <c r="B310"/>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row>
    <row r="311" spans="1:41" ht="12.75" customHeight="1">
      <c r="A311"/>
      <c r="B311"/>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row>
    <row r="312" spans="1:41" ht="12.75" customHeight="1">
      <c r="A312"/>
      <c r="B312"/>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row>
    <row r="313" spans="1:41" ht="12.75" customHeight="1">
      <c r="A313"/>
      <c r="B313"/>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row>
    <row r="314" spans="1:41" ht="12.75" customHeight="1">
      <c r="A314"/>
      <c r="B314"/>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row>
    <row r="315" spans="1:41" ht="12.75" customHeight="1">
      <c r="A315"/>
      <c r="B315"/>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row>
    <row r="316" spans="1:41" ht="12.75" customHeight="1">
      <c r="A316"/>
      <c r="B316"/>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row>
    <row r="317" spans="1:41" ht="12.75" customHeight="1">
      <c r="A317"/>
      <c r="B31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row>
    <row r="318" spans="1:41" ht="12.75" customHeight="1">
      <c r="A318"/>
      <c r="B318"/>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row>
    <row r="319" spans="1:41" ht="12.75" customHeight="1">
      <c r="A319"/>
      <c r="B319"/>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row>
    <row r="320" spans="1:41" ht="12.75" customHeight="1">
      <c r="A320"/>
      <c r="B320"/>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row>
    <row r="321" spans="1:41" ht="12.75" customHeight="1">
      <c r="A321"/>
      <c r="B321"/>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row>
    <row r="322" spans="1:41" ht="12.75" customHeight="1">
      <c r="A322"/>
      <c r="B322"/>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row>
    <row r="323" spans="1:41" ht="12.75" customHeight="1">
      <c r="A323"/>
      <c r="B323"/>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row>
    <row r="324" spans="1:41" ht="12.75" customHeight="1">
      <c r="A324"/>
      <c r="B324"/>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row>
    <row r="325" spans="1:41" ht="12.75" customHeight="1">
      <c r="A325"/>
      <c r="B325"/>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row>
    <row r="326" spans="1:41" ht="12.75" customHeight="1">
      <c r="A326"/>
      <c r="B326"/>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row>
    <row r="327" spans="1:41" ht="12.75" customHeight="1">
      <c r="A327"/>
      <c r="B32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row>
    <row r="328" spans="1:41" ht="12.75" customHeight="1">
      <c r="A328"/>
      <c r="B328"/>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row>
    <row r="329" spans="1:41" ht="12.75" customHeight="1">
      <c r="A329"/>
      <c r="B329"/>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row>
    <row r="330" spans="1:41" ht="12.75" customHeight="1">
      <c r="A330"/>
      <c r="B330"/>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row>
    <row r="331" spans="1:41" ht="12.75" customHeight="1">
      <c r="A331"/>
      <c r="B331"/>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row>
    <row r="332" spans="1:41" ht="12.75" customHeight="1">
      <c r="A332"/>
      <c r="B332"/>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row>
    <row r="333" spans="1:41" ht="12.75" customHeight="1">
      <c r="A333"/>
      <c r="B333"/>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row>
    <row r="334" spans="1:41" ht="12.75" customHeight="1">
      <c r="A334"/>
      <c r="B334"/>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row>
    <row r="335" spans="1:41" ht="12.75" customHeight="1">
      <c r="A335"/>
      <c r="B335"/>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row>
    <row r="336" spans="1:41" ht="12.75" customHeight="1">
      <c r="A336"/>
      <c r="B336"/>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row>
    <row r="337" spans="1:41" ht="12.75" customHeight="1">
      <c r="A337"/>
      <c r="B3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row>
    <row r="338" spans="1:41" ht="12.75" customHeight="1">
      <c r="A338"/>
      <c r="B338"/>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row>
    <row r="339" spans="1:41" ht="12.75" customHeight="1">
      <c r="A339"/>
      <c r="B339"/>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row>
    <row r="340" spans="1:41" ht="12.75" customHeight="1">
      <c r="A340"/>
      <c r="B340"/>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row>
    <row r="341" spans="1:41" ht="12.75" customHeight="1">
      <c r="A341"/>
      <c r="B341"/>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row>
    <row r="342" spans="1:41" ht="12.75" customHeight="1">
      <c r="A342"/>
      <c r="B342"/>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row>
    <row r="343" spans="1:41" ht="12.75" customHeight="1">
      <c r="A343"/>
      <c r="B343"/>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row>
    <row r="344" spans="1:41" ht="12.75" customHeight="1">
      <c r="A344"/>
      <c r="B344"/>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row>
    <row r="345" spans="1:41" ht="12.75" customHeight="1">
      <c r="A345"/>
      <c r="B345"/>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row>
    <row r="346" spans="1:41" ht="12.75" customHeight="1">
      <c r="A346"/>
      <c r="B346"/>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row>
    <row r="347" spans="1:41" ht="12.75" customHeight="1">
      <c r="A347"/>
      <c r="B34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row>
    <row r="348" spans="1:41" ht="12.75" customHeight="1">
      <c r="A348"/>
      <c r="B348"/>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row>
    <row r="349" spans="1:41" ht="12.75" customHeight="1">
      <c r="A349"/>
      <c r="B349"/>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row>
    <row r="350" spans="1:41" ht="12.75" customHeight="1">
      <c r="A350"/>
      <c r="B350"/>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row>
    <row r="351" spans="1:41" ht="12.75" customHeight="1">
      <c r="A351"/>
      <c r="B351"/>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row>
    <row r="352" spans="1:41" ht="12.75" customHeight="1">
      <c r="A352"/>
      <c r="B352"/>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row>
    <row r="353" spans="1:41" ht="12.75" customHeight="1">
      <c r="A353"/>
      <c r="B353"/>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row>
    <row r="354" spans="1:41" ht="12.75" customHeight="1">
      <c r="A354"/>
      <c r="B354"/>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row>
    <row r="355" spans="1:41" ht="12.75" customHeight="1">
      <c r="A355"/>
      <c r="B355"/>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row>
    <row r="356" spans="1:41" ht="12.75" customHeight="1">
      <c r="A356"/>
      <c r="B356"/>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row>
    <row r="357" spans="1:41" ht="12.75" customHeight="1">
      <c r="A357"/>
      <c r="B35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row>
    <row r="358" spans="1:41" ht="12.75" customHeight="1">
      <c r="A358"/>
      <c r="B358"/>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row>
    <row r="359" spans="1:41" ht="12.75" customHeight="1">
      <c r="A359"/>
      <c r="B359"/>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row>
    <row r="360" spans="1:41" ht="12.75" customHeight="1">
      <c r="A360"/>
      <c r="B360"/>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row>
    <row r="361" spans="1:41" ht="12.75" customHeight="1">
      <c r="A361"/>
      <c r="B361"/>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row>
    <row r="362" spans="1:41" ht="12.75" customHeight="1">
      <c r="A362"/>
      <c r="B362"/>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row>
    <row r="363" spans="1:41" ht="12.75" customHeight="1">
      <c r="A363"/>
      <c r="B363"/>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row>
    <row r="364" spans="1:41" ht="12.75" customHeight="1">
      <c r="A364"/>
      <c r="B364"/>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row>
    <row r="365" spans="1:41" ht="12.75" customHeight="1">
      <c r="A365"/>
      <c r="B365"/>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row>
    <row r="366" spans="1:41" ht="12.75" customHeight="1">
      <c r="A366"/>
      <c r="B366"/>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row>
    <row r="367" spans="1:41" ht="12.75" customHeight="1">
      <c r="A367"/>
      <c r="B36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row>
    <row r="368" spans="1:41" ht="12.75" customHeight="1">
      <c r="A368"/>
      <c r="B368"/>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row>
    <row r="369" spans="1:41" ht="12.75" customHeight="1">
      <c r="A369"/>
      <c r="B369"/>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row>
    <row r="370" spans="1:41" ht="12.75" customHeight="1">
      <c r="A370"/>
      <c r="B370"/>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row>
    <row r="371" spans="1:41" ht="12.75" customHeight="1">
      <c r="A371"/>
      <c r="B371"/>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row>
    <row r="372" spans="1:41" ht="12.75" customHeight="1">
      <c r="A372"/>
      <c r="B372"/>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row>
    <row r="373" spans="1:41" ht="12.75" customHeight="1">
      <c r="A373"/>
      <c r="B373"/>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row>
    <row r="374" spans="1:41" ht="12.75" customHeight="1">
      <c r="A374"/>
      <c r="B374"/>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row>
    <row r="375" spans="1:41" ht="12.75" customHeight="1">
      <c r="A375"/>
      <c r="B375"/>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row>
    <row r="376" spans="1:41" ht="12.75" customHeight="1">
      <c r="A376"/>
      <c r="B376"/>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row>
    <row r="377" spans="1:41" ht="12.75" customHeight="1">
      <c r="A377"/>
      <c r="B37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row>
    <row r="378" spans="1:41" ht="12.75" customHeight="1">
      <c r="A378"/>
      <c r="B378"/>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row>
    <row r="379" spans="1:41" ht="12.75" customHeight="1">
      <c r="A379"/>
      <c r="B379"/>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row>
    <row r="380" spans="1:41" ht="12.75" customHeight="1">
      <c r="A380"/>
      <c r="B380"/>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row>
    <row r="381" spans="1:41" ht="12.75" customHeight="1">
      <c r="A381"/>
      <c r="B381"/>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row>
    <row r="382" spans="1:41" ht="12.75" customHeight="1">
      <c r="A382"/>
      <c r="B382"/>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row>
    <row r="383" spans="1:41" ht="12.75" customHeight="1">
      <c r="A383"/>
      <c r="B383"/>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row>
    <row r="384" spans="1:41" ht="12.75" customHeight="1">
      <c r="A384"/>
      <c r="B384"/>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row>
    <row r="385" spans="1:41" ht="12.75" customHeight="1">
      <c r="A385"/>
      <c r="B385"/>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row>
    <row r="386" spans="1:41" ht="12.75" customHeight="1">
      <c r="A386"/>
      <c r="B386"/>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row>
    <row r="387" spans="1:41" ht="12.75" customHeight="1">
      <c r="A387"/>
      <c r="B38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row>
    <row r="388" spans="1:41" ht="12.75" customHeight="1">
      <c r="A388"/>
      <c r="B388"/>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row>
    <row r="389" spans="1:41" ht="12.75" customHeight="1">
      <c r="A389"/>
      <c r="B389"/>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row>
    <row r="390" spans="1:41" ht="12.75" customHeight="1">
      <c r="A390"/>
      <c r="B390"/>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row>
    <row r="391" spans="1:41" ht="12.75" customHeight="1">
      <c r="A391"/>
      <c r="B391"/>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row>
    <row r="392" spans="1:41" ht="12.75" customHeight="1">
      <c r="A392"/>
      <c r="B392"/>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row>
    <row r="393" spans="1:41" ht="12.75" customHeight="1">
      <c r="A393"/>
      <c r="B393"/>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row>
    <row r="394" spans="1:41" ht="12.75" customHeight="1">
      <c r="A394"/>
      <c r="B394"/>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row>
    <row r="395" spans="1:41" ht="12.75" customHeight="1">
      <c r="A395"/>
      <c r="B395"/>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row>
    <row r="396" spans="1:41" ht="12.75" customHeight="1">
      <c r="A396"/>
      <c r="B396"/>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row>
    <row r="397" spans="1:41" ht="12.75" customHeight="1">
      <c r="A397"/>
      <c r="B39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row>
    <row r="398" spans="1:41" ht="12.75" customHeight="1">
      <c r="A398"/>
      <c r="B398"/>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row>
    <row r="399" spans="1:41" ht="12.75" customHeight="1">
      <c r="A399"/>
      <c r="B399"/>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row>
    <row r="400" spans="1:41" ht="12.75" customHeight="1">
      <c r="A400"/>
      <c r="B400"/>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row>
    <row r="401" spans="1:41" ht="12.75" customHeight="1">
      <c r="A401"/>
      <c r="B401"/>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row>
    <row r="402" spans="1:41" ht="12.75" customHeight="1">
      <c r="A402"/>
      <c r="B402"/>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row>
    <row r="403" spans="1:41" ht="12.75" customHeight="1">
      <c r="A403"/>
      <c r="B403"/>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row>
    <row r="404" spans="1:41" ht="12.75" customHeight="1">
      <c r="A404"/>
      <c r="B404"/>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row>
    <row r="405" spans="1:41" ht="12.75" customHeight="1">
      <c r="A405"/>
      <c r="B405"/>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row>
    <row r="406" spans="1:41" ht="12.75" customHeight="1">
      <c r="A406"/>
      <c r="B406"/>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row>
    <row r="407" spans="1:41" ht="12.75" customHeight="1">
      <c r="A407"/>
      <c r="B40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row>
    <row r="408" spans="1:41" ht="12.75" customHeight="1">
      <c r="A408"/>
      <c r="B408"/>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row>
    <row r="409" spans="1:41" ht="12.75" customHeight="1">
      <c r="A409"/>
      <c r="B409"/>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row>
    <row r="410" spans="1:41" ht="12.75" customHeight="1">
      <c r="A410"/>
      <c r="B410"/>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row>
    <row r="411" spans="1:41" ht="12.75" customHeight="1">
      <c r="A411"/>
      <c r="B411"/>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row>
    <row r="412" spans="1:41" ht="12.75" customHeight="1">
      <c r="A412"/>
      <c r="B412"/>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row>
    <row r="413" spans="1:41" ht="12.75" customHeight="1">
      <c r="A413"/>
      <c r="B413"/>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row>
    <row r="414" spans="1:41" ht="12.75" customHeight="1">
      <c r="A414"/>
      <c r="B414"/>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row>
    <row r="415" spans="1:41" ht="12.75" customHeight="1">
      <c r="A415"/>
      <c r="B415"/>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row>
    <row r="416" spans="1:41" ht="12.75" customHeight="1">
      <c r="A416"/>
      <c r="B416"/>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row>
    <row r="417" spans="1:41" ht="12.75" customHeight="1">
      <c r="A417"/>
      <c r="B41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row>
    <row r="418" spans="1:41" ht="12.75" customHeight="1">
      <c r="A418"/>
      <c r="B418"/>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row>
    <row r="419" spans="1:41" ht="12.75" customHeight="1">
      <c r="A419"/>
      <c r="B419"/>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row>
    <row r="420" spans="1:41" ht="12.75" customHeight="1">
      <c r="A420"/>
      <c r="B420"/>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row>
    <row r="421" spans="1:41" ht="12.75" customHeight="1">
      <c r="A421"/>
      <c r="B421"/>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row>
    <row r="422" spans="1:41" ht="12.75" customHeight="1">
      <c r="A422"/>
      <c r="B422"/>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row>
    <row r="423" spans="1:41" ht="12.75" customHeight="1">
      <c r="A423"/>
      <c r="B423"/>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row>
    <row r="424" spans="1:41" ht="12.75" customHeight="1">
      <c r="A424"/>
      <c r="B424"/>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row>
    <row r="425" spans="1:41" ht="12.75" customHeight="1">
      <c r="A425"/>
      <c r="B425"/>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row>
    <row r="426" spans="1:41" ht="12.75" customHeight="1">
      <c r="A426"/>
      <c r="B426"/>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row>
    <row r="427" spans="1:41" ht="12.75" customHeight="1">
      <c r="A427"/>
      <c r="B42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row>
    <row r="428" spans="1:41" ht="12.75" customHeight="1">
      <c r="A428"/>
      <c r="B428"/>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row>
    <row r="429" spans="1:41" ht="12.75" customHeight="1">
      <c r="A429"/>
      <c r="B429"/>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row>
    <row r="430" spans="1:41" ht="12.75" customHeight="1">
      <c r="A430"/>
      <c r="B430"/>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row>
    <row r="431" spans="1:41" ht="12.75" customHeight="1">
      <c r="A431"/>
      <c r="B431"/>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row>
    <row r="432" spans="1:41" ht="12.75" customHeight="1">
      <c r="A432"/>
      <c r="B432"/>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row>
    <row r="433" spans="1:41" ht="12.75" customHeight="1">
      <c r="A433"/>
      <c r="B433"/>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row>
    <row r="434" spans="1:41" ht="12.75" customHeight="1">
      <c r="A434"/>
      <c r="B434"/>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row>
    <row r="435" spans="1:41" ht="12.75" customHeight="1">
      <c r="A435"/>
      <c r="B435"/>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row>
    <row r="436" spans="1:41" ht="12.75" customHeight="1">
      <c r="A436"/>
      <c r="B436"/>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row>
    <row r="437" spans="1:41" ht="12.75" customHeight="1">
      <c r="A437"/>
      <c r="B4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row>
    <row r="438" spans="1:41" ht="12.75" customHeight="1">
      <c r="A438"/>
      <c r="B438"/>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row>
    <row r="439" spans="1:41" ht="12.75" customHeight="1">
      <c r="A439"/>
      <c r="B439"/>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row>
    <row r="440" spans="1:41" ht="12.75" customHeight="1">
      <c r="A440"/>
      <c r="B440"/>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row>
    <row r="441" spans="1:41" ht="12.75" customHeight="1">
      <c r="A441"/>
      <c r="B441"/>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row>
    <row r="442" spans="1:41" ht="12.75" customHeight="1">
      <c r="A442"/>
      <c r="B442"/>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row>
    <row r="443" spans="1:41" ht="12.75" customHeight="1">
      <c r="A443"/>
      <c r="B443"/>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row>
    <row r="444" spans="1:41" ht="12.75" customHeight="1">
      <c r="A444"/>
      <c r="B444"/>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row>
    <row r="445" spans="1:41" ht="12.75" customHeight="1">
      <c r="A445"/>
      <c r="B445"/>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row>
    <row r="446" spans="1:41" ht="12.75" customHeight="1">
      <c r="A446"/>
      <c r="B446"/>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row>
    <row r="447" spans="1:41" ht="12.75" customHeight="1">
      <c r="A447"/>
      <c r="B44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row>
    <row r="448" spans="1:41" ht="12.75" customHeight="1">
      <c r="A448"/>
      <c r="B448"/>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row>
    <row r="449" spans="1:41" ht="12.75" customHeight="1">
      <c r="A449"/>
      <c r="B449"/>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row>
    <row r="450" spans="1:41" ht="12.75" customHeight="1">
      <c r="A450"/>
      <c r="B450"/>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row>
    <row r="451" spans="1:41" ht="12.75" customHeight="1">
      <c r="A451"/>
      <c r="B451"/>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row>
    <row r="452" spans="1:41" ht="12.75" customHeight="1">
      <c r="A452"/>
      <c r="B452"/>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row>
    <row r="453" spans="1:41" ht="12.75" customHeight="1">
      <c r="A453"/>
      <c r="B453"/>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row>
    <row r="454" spans="1:41" ht="12.75" customHeight="1">
      <c r="A454"/>
      <c r="B454"/>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row>
    <row r="455" spans="1:41" ht="12.75" customHeight="1">
      <c r="A455"/>
      <c r="B455"/>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row>
    <row r="456" spans="1:41" ht="12.75" customHeight="1">
      <c r="A456"/>
      <c r="B456"/>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row>
    <row r="457" spans="1:41" ht="12.75" customHeight="1">
      <c r="A457"/>
      <c r="B45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row>
    <row r="458" spans="1:41" ht="12.75" customHeight="1">
      <c r="A458"/>
      <c r="B458"/>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row>
    <row r="459" spans="1:41" ht="12.75" customHeight="1">
      <c r="A459"/>
      <c r="B459"/>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row>
    <row r="460" spans="1:41" ht="12.75" customHeight="1">
      <c r="A460"/>
      <c r="B460"/>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row>
    <row r="461" spans="1:41" ht="12.75" customHeight="1">
      <c r="A461"/>
      <c r="B461"/>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row>
    <row r="462" spans="1:41" ht="12.75" customHeight="1">
      <c r="A462"/>
      <c r="B462"/>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row>
    <row r="463" spans="1:41" ht="12.75" customHeight="1">
      <c r="A463"/>
      <c r="B463"/>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row>
    <row r="464" spans="1:41" ht="12.75" customHeight="1">
      <c r="A464"/>
      <c r="B464"/>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row>
    <row r="465" spans="1:41" ht="12.75" customHeight="1">
      <c r="A465"/>
      <c r="B465"/>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row>
    <row r="466" spans="1:41" ht="12.75" customHeight="1">
      <c r="A466"/>
      <c r="B466"/>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row>
    <row r="467" spans="1:41" ht="12.75" customHeight="1">
      <c r="A467"/>
      <c r="B46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row>
    <row r="468" spans="1:41" ht="12.75" customHeight="1">
      <c r="A468"/>
      <c r="B468"/>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row>
    <row r="469" spans="1:41" ht="12.75" customHeight="1">
      <c r="A469"/>
      <c r="B469"/>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row>
    <row r="470" spans="1:41" ht="12.75" customHeight="1">
      <c r="A470"/>
      <c r="B470"/>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row>
    <row r="471" spans="1:41" ht="12.75" customHeight="1">
      <c r="A471"/>
      <c r="B471"/>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row>
    <row r="472" spans="1:41" ht="12.75" customHeight="1">
      <c r="A472"/>
      <c r="B472"/>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row>
    <row r="473" spans="1:41" ht="12.75" customHeight="1">
      <c r="A473"/>
      <c r="B473"/>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row>
    <row r="474" spans="1:41" ht="12.75" customHeight="1">
      <c r="A474"/>
      <c r="B474"/>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row>
    <row r="475" spans="1:41" ht="12.75" customHeight="1">
      <c r="A475"/>
      <c r="B475"/>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row>
    <row r="476" spans="1:41" ht="12.75" customHeight="1">
      <c r="A476"/>
      <c r="B476"/>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row>
    <row r="477" spans="1:41" ht="12.75" customHeight="1">
      <c r="A477"/>
      <c r="B47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row>
    <row r="478" spans="1:41" ht="12.75" customHeight="1">
      <c r="A478"/>
      <c r="B478"/>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row>
    <row r="479" spans="1:41" ht="12.75" customHeight="1">
      <c r="A479"/>
      <c r="B479"/>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row>
    <row r="480" spans="1:41" ht="12.75" customHeight="1">
      <c r="A480"/>
      <c r="B480"/>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row>
    <row r="481" spans="1:41" ht="12.75" customHeight="1">
      <c r="A481"/>
      <c r="B481"/>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row>
    <row r="482" spans="1:41" ht="12.75" customHeight="1">
      <c r="A482"/>
      <c r="B482"/>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row>
    <row r="483" spans="1:41" ht="12.75" customHeight="1">
      <c r="A483"/>
      <c r="B483"/>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row>
    <row r="484" spans="1:41" ht="12.75" customHeight="1">
      <c r="A484"/>
      <c r="B484"/>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row>
    <row r="485" spans="1:41" ht="12.75" customHeight="1">
      <c r="A485"/>
      <c r="B485"/>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row>
    <row r="486" spans="1:41" ht="12.75" customHeight="1">
      <c r="A486"/>
      <c r="B486"/>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row>
    <row r="487" spans="1:41" ht="12.75" customHeight="1">
      <c r="A487"/>
      <c r="B48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row>
    <row r="488" spans="1:41" ht="12.75" customHeight="1">
      <c r="A488"/>
      <c r="B488"/>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row>
    <row r="489" spans="1:41" ht="12.75" customHeight="1">
      <c r="A489"/>
      <c r="B489"/>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row>
    <row r="490" spans="1:41" ht="12.75" customHeight="1">
      <c r="A490"/>
      <c r="B490"/>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row>
    <row r="491" spans="1:41" ht="12.75" customHeight="1">
      <c r="A491"/>
      <c r="B491"/>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row>
    <row r="492" spans="1:41" ht="12.75" customHeight="1">
      <c r="A492"/>
      <c r="B492"/>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row>
    <row r="493" spans="1:41" ht="12.75" customHeight="1">
      <c r="A493"/>
      <c r="B493"/>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row>
    <row r="494" spans="1:41" ht="12.75" customHeight="1">
      <c r="A494"/>
      <c r="B494"/>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row>
    <row r="495" spans="1:41" ht="12.75" customHeight="1">
      <c r="A495"/>
      <c r="B495"/>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row>
    <row r="496" spans="1:41" ht="12.75" customHeight="1">
      <c r="A496"/>
      <c r="B496"/>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row>
    <row r="497" spans="1:41" ht="12.75" customHeight="1">
      <c r="A497"/>
      <c r="B49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row>
    <row r="498" spans="1:41" ht="12.75" customHeight="1">
      <c r="A498"/>
      <c r="B498"/>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row>
    <row r="499" spans="1:41" ht="12.75" customHeight="1">
      <c r="A499"/>
      <c r="B499"/>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row>
    <row r="500" spans="1:41" ht="12.75" customHeight="1">
      <c r="A500"/>
      <c r="B500"/>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row>
    <row r="501" spans="1:41" ht="12.75" customHeight="1">
      <c r="A501"/>
      <c r="B501"/>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row>
    <row r="502" spans="1:41" ht="12.75" customHeight="1">
      <c r="A502"/>
      <c r="B502"/>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row>
    <row r="503" spans="1:41" ht="12.75" customHeight="1">
      <c r="A503"/>
      <c r="B503"/>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row>
    <row r="504" spans="1:41" ht="12.75" customHeight="1">
      <c r="A504"/>
      <c r="B504"/>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row>
    <row r="505" spans="1:41" ht="12.75" customHeight="1">
      <c r="A505"/>
      <c r="B505"/>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row>
    <row r="506" spans="1:41" ht="12.75" customHeight="1">
      <c r="A506"/>
      <c r="B506"/>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row>
    <row r="507" spans="1:41" ht="12.75" customHeight="1">
      <c r="A507"/>
      <c r="B50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row>
    <row r="508" spans="1:41" ht="12.75" customHeight="1">
      <c r="A508"/>
      <c r="B508"/>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row>
    <row r="509" spans="1:41" ht="12.75" customHeight="1">
      <c r="A509"/>
      <c r="B509"/>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row>
    <row r="510" spans="3:41" ht="12.75">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c r="AH510" s="88"/>
      <c r="AI510" s="88"/>
      <c r="AJ510" s="88"/>
      <c r="AK510" s="88"/>
      <c r="AL510" s="88"/>
      <c r="AM510" s="88"/>
      <c r="AN510" s="88"/>
      <c r="AO510" s="88"/>
    </row>
    <row r="511" spans="3:41" ht="12.75">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c r="AM511" s="88"/>
      <c r="AN511" s="88"/>
      <c r="AO511" s="88"/>
    </row>
    <row r="512" spans="3:41" ht="12.75">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88"/>
      <c r="AN512" s="88"/>
      <c r="AO512" s="88"/>
    </row>
    <row r="513" spans="3:41" ht="12.75">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c r="AM513" s="88"/>
      <c r="AN513" s="88"/>
      <c r="AO513" s="88"/>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H39"/>
  <sheetViews>
    <sheetView zoomScale="75" zoomScaleNormal="75" workbookViewId="0" topLeftCell="A8">
      <selection activeCell="E9" sqref="E9"/>
    </sheetView>
  </sheetViews>
  <sheetFormatPr defaultColWidth="9.140625" defaultRowHeight="12.75"/>
  <cols>
    <col min="1" max="1" width="46.140625" style="104" customWidth="1"/>
    <col min="2" max="2" width="51.00390625" style="104" customWidth="1"/>
    <col min="3" max="3" width="9.421875" style="104" customWidth="1"/>
    <col min="4" max="4" width="12.8515625" style="104" customWidth="1"/>
    <col min="5" max="5" width="15.8515625" style="104" customWidth="1"/>
    <col min="6" max="6" width="8.8515625" style="104" customWidth="1"/>
    <col min="7" max="7" width="14.57421875" style="104" customWidth="1"/>
    <col min="8" max="8" width="9.421875" style="104" customWidth="1"/>
    <col min="9" max="9" width="13.140625" style="104" bestFit="1" customWidth="1"/>
    <col min="10" max="10" width="10.57421875" style="104" customWidth="1"/>
    <col min="11" max="11" width="12.140625" style="104" customWidth="1"/>
    <col min="12" max="16384" width="10.57421875" style="104" customWidth="1"/>
  </cols>
  <sheetData>
    <row r="1" ht="15.75">
      <c r="A1" s="103" t="s">
        <v>171</v>
      </c>
    </row>
    <row r="2" ht="15">
      <c r="A2" s="105" t="s">
        <v>172</v>
      </c>
    </row>
    <row r="7" spans="1:8" ht="15">
      <c r="A7" s="90" t="s">
        <v>32</v>
      </c>
      <c r="B7" s="91"/>
      <c r="C7" s="92"/>
      <c r="D7" s="92"/>
      <c r="E7" s="92"/>
      <c r="F7" s="92"/>
      <c r="G7" s="92"/>
      <c r="H7" s="93"/>
    </row>
    <row r="8" spans="1:8" ht="25.5">
      <c r="A8" s="106" t="s">
        <v>51</v>
      </c>
      <c r="B8" s="106" t="s">
        <v>35</v>
      </c>
      <c r="C8" s="106" t="s">
        <v>163</v>
      </c>
      <c r="D8" s="106" t="s">
        <v>164</v>
      </c>
      <c r="E8" s="106" t="s">
        <v>173</v>
      </c>
      <c r="F8" s="106" t="s">
        <v>37</v>
      </c>
      <c r="G8" s="107" t="s">
        <v>38</v>
      </c>
      <c r="H8" s="107" t="s">
        <v>165</v>
      </c>
    </row>
    <row r="9" spans="1:8" ht="12.75">
      <c r="A9" s="48" t="s">
        <v>166</v>
      </c>
      <c r="B9" t="str">
        <f>B24</f>
        <v>Reduced Oven Ventilation Rate</v>
      </c>
      <c r="C9">
        <f>C23-C24</f>
        <v>11.699999999999989</v>
      </c>
      <c r="D9">
        <v>20</v>
      </c>
      <c r="E9" s="81">
        <f>E24-E23</f>
        <v>3.5</v>
      </c>
      <c r="F9">
        <v>0</v>
      </c>
      <c r="G9" t="s">
        <v>168</v>
      </c>
      <c r="H9">
        <v>0</v>
      </c>
    </row>
    <row r="10" spans="1:8" ht="12.75">
      <c r="A10" s="48" t="s">
        <v>166</v>
      </c>
      <c r="B10" t="str">
        <f>B25</f>
        <v>Improved Oven Insulation</v>
      </c>
      <c r="C10">
        <f>C24-C25</f>
        <v>11.399999999999977</v>
      </c>
      <c r="D10">
        <v>20</v>
      </c>
      <c r="E10" s="81">
        <f>E25-E24</f>
        <v>11</v>
      </c>
      <c r="F10">
        <v>0</v>
      </c>
      <c r="G10" t="s">
        <v>168</v>
      </c>
      <c r="H10">
        <v>0</v>
      </c>
    </row>
    <row r="11" spans="1:8" ht="12.75">
      <c r="A11" s="48" t="s">
        <v>166</v>
      </c>
      <c r="B11" t="str">
        <f>B26</f>
        <v>Improved Oven Seals</v>
      </c>
      <c r="C11">
        <f>C25-C26</f>
        <v>3.8000000000000114</v>
      </c>
      <c r="D11">
        <v>20</v>
      </c>
      <c r="E11" s="81">
        <f>E26-E25</f>
        <v>29</v>
      </c>
      <c r="F11">
        <v>0</v>
      </c>
      <c r="G11" t="s">
        <v>168</v>
      </c>
      <c r="H11">
        <v>0</v>
      </c>
    </row>
    <row r="12" spans="1:7" ht="12.75">
      <c r="A12" s="48" t="s">
        <v>166</v>
      </c>
      <c r="B12" t="str">
        <f>B27</f>
        <v>Biradiant Oven</v>
      </c>
      <c r="C12">
        <f>C26-C27</f>
        <v>78.4</v>
      </c>
      <c r="D12">
        <v>20</v>
      </c>
      <c r="E12" s="81">
        <f>E27-E26</f>
        <v>179</v>
      </c>
      <c r="F12">
        <v>0</v>
      </c>
      <c r="G12" t="s">
        <v>168</v>
      </c>
    </row>
    <row r="13" spans="1:7" ht="12.75">
      <c r="A13" s="48" t="s">
        <v>174</v>
      </c>
      <c r="B13" t="str">
        <f>B28</f>
        <v>Reduced oven conduction losses, forced convection &amp; oven separator</v>
      </c>
      <c r="C13">
        <f>C27-C28</f>
        <v>7.199999999999989</v>
      </c>
      <c r="D13">
        <v>20</v>
      </c>
      <c r="E13" s="81">
        <f>E28-E27</f>
        <v>314</v>
      </c>
      <c r="F13">
        <v>0</v>
      </c>
      <c r="G13" t="s">
        <v>168</v>
      </c>
    </row>
    <row r="14" spans="1:7" ht="12.75">
      <c r="A14" s="48" t="s">
        <v>175</v>
      </c>
      <c r="B14" t="str">
        <f>B32</f>
        <v>Improved range heating element contact</v>
      </c>
      <c r="C14">
        <f>C31-C32</f>
        <v>9.5</v>
      </c>
      <c r="D14">
        <v>20</v>
      </c>
      <c r="E14" s="81">
        <f>E32-E31</f>
        <v>5</v>
      </c>
      <c r="F14">
        <v>0</v>
      </c>
      <c r="G14" t="s">
        <v>168</v>
      </c>
    </row>
    <row r="15" spans="1:7" ht="12.75">
      <c r="A15" s="48" t="s">
        <v>175</v>
      </c>
      <c r="B15" t="str">
        <f>B33</f>
        <v>Add range reflective surfaces</v>
      </c>
      <c r="C15">
        <f>C32-C33</f>
        <v>2.299999999999983</v>
      </c>
      <c r="D15">
        <v>20</v>
      </c>
      <c r="E15" s="81">
        <f>E33-E32</f>
        <v>12</v>
      </c>
      <c r="F15">
        <v>0</v>
      </c>
      <c r="G15" t="s">
        <v>168</v>
      </c>
    </row>
    <row r="16" spans="1:7" ht="12.75">
      <c r="A16" s="48" t="s">
        <v>176</v>
      </c>
      <c r="B16" t="str">
        <f>B37</f>
        <v>Efficient microwave power supply, fan, magnetron &amp; reflective surface</v>
      </c>
      <c r="C16">
        <f>C36-C37</f>
        <v>10.799999999999983</v>
      </c>
      <c r="D16">
        <v>15</v>
      </c>
      <c r="E16" s="81">
        <f>E37-E36</f>
        <v>66</v>
      </c>
      <c r="F16">
        <v>0</v>
      </c>
      <c r="G16" t="s">
        <v>168</v>
      </c>
    </row>
    <row r="17" spans="1:5" ht="12.75">
      <c r="A17" s="48"/>
      <c r="E17" s="81"/>
    </row>
    <row r="18" spans="1:5" ht="12.75">
      <c r="A18" s="48"/>
      <c r="E18" s="81"/>
    </row>
    <row r="19" spans="1:5" ht="12.75">
      <c r="A19" s="48"/>
      <c r="E19" s="81"/>
    </row>
    <row r="20" spans="1:5" ht="12.75">
      <c r="A20" s="48"/>
      <c r="E20" s="81"/>
    </row>
    <row r="21" ht="12.75"/>
    <row r="22" spans="1:2" ht="15">
      <c r="A22" s="104"/>
      <c r="B22" s="105" t="s">
        <v>177</v>
      </c>
    </row>
    <row r="23" spans="1:7" ht="12.75">
      <c r="A23" s="48"/>
      <c r="B23" t="s">
        <v>178</v>
      </c>
      <c r="C23">
        <v>274.9</v>
      </c>
      <c r="D23">
        <v>20</v>
      </c>
      <c r="E23" s="81">
        <v>399</v>
      </c>
      <c r="F23">
        <v>0</v>
      </c>
      <c r="G23" t="s">
        <v>168</v>
      </c>
    </row>
    <row r="24" spans="1:7" ht="12.75">
      <c r="A24" s="48"/>
      <c r="B24" t="s">
        <v>167</v>
      </c>
      <c r="C24">
        <v>263.2</v>
      </c>
      <c r="D24">
        <v>20</v>
      </c>
      <c r="E24" s="81">
        <f>+E23+3.5</f>
        <v>402.5</v>
      </c>
      <c r="F24">
        <v>0</v>
      </c>
      <c r="G24" t="s">
        <v>168</v>
      </c>
    </row>
    <row r="25" spans="1:7" ht="12.75">
      <c r="A25" s="48"/>
      <c r="B25" t="s">
        <v>169</v>
      </c>
      <c r="C25">
        <v>251.8</v>
      </c>
      <c r="D25">
        <v>20</v>
      </c>
      <c r="E25" s="81">
        <f>+E24+11</f>
        <v>413.5</v>
      </c>
      <c r="F25">
        <v>0</v>
      </c>
      <c r="G25" t="s">
        <v>168</v>
      </c>
    </row>
    <row r="26" spans="1:7" ht="12.75">
      <c r="A26" s="48"/>
      <c r="B26" t="s">
        <v>170</v>
      </c>
      <c r="C26">
        <v>248</v>
      </c>
      <c r="D26">
        <v>20</v>
      </c>
      <c r="E26" s="81">
        <f>+E25+29</f>
        <v>442.5</v>
      </c>
      <c r="F26">
        <v>0</v>
      </c>
      <c r="G26" t="s">
        <v>168</v>
      </c>
    </row>
    <row r="27" spans="1:7" ht="12.75">
      <c r="A27" s="48"/>
      <c r="B27" t="s">
        <v>166</v>
      </c>
      <c r="C27">
        <v>169.6</v>
      </c>
      <c r="D27">
        <v>20</v>
      </c>
      <c r="E27" s="81">
        <f>+E26+179</f>
        <v>621.5</v>
      </c>
      <c r="F27">
        <v>0</v>
      </c>
      <c r="G27" t="s">
        <v>168</v>
      </c>
    </row>
    <row r="28" spans="1:7" ht="12.75">
      <c r="A28" s="48"/>
      <c r="B28" t="s">
        <v>179</v>
      </c>
      <c r="C28">
        <v>162.4</v>
      </c>
      <c r="D28">
        <v>20</v>
      </c>
      <c r="E28" s="81">
        <f>+E27+314</f>
        <v>935.5</v>
      </c>
      <c r="F28">
        <v>0</v>
      </c>
      <c r="G28" t="s">
        <v>168</v>
      </c>
    </row>
    <row r="29" ht="12.75"/>
    <row r="30" spans="1:2" ht="15">
      <c r="A30" s="104"/>
      <c r="B30" s="108" t="s">
        <v>180</v>
      </c>
    </row>
    <row r="31" spans="2:7" ht="12.75">
      <c r="B31" t="s">
        <v>178</v>
      </c>
      <c r="C31">
        <v>234.7</v>
      </c>
      <c r="D31">
        <v>20</v>
      </c>
      <c r="E31" s="81">
        <v>299</v>
      </c>
      <c r="F31">
        <v>0</v>
      </c>
      <c r="G31" t="s">
        <v>168</v>
      </c>
    </row>
    <row r="32" spans="2:7" ht="12.75">
      <c r="B32" t="s">
        <v>181</v>
      </c>
      <c r="C32">
        <v>225.2</v>
      </c>
      <c r="D32">
        <v>20</v>
      </c>
      <c r="E32" s="81">
        <f>+E31+5</f>
        <v>304</v>
      </c>
      <c r="F32">
        <v>0</v>
      </c>
      <c r="G32" t="s">
        <v>168</v>
      </c>
    </row>
    <row r="33" spans="2:7" ht="12.75">
      <c r="B33" t="s">
        <v>182</v>
      </c>
      <c r="C33">
        <v>222.9</v>
      </c>
      <c r="D33">
        <v>20</v>
      </c>
      <c r="E33" s="81">
        <f>+E32+12</f>
        <v>316</v>
      </c>
      <c r="F33">
        <v>0</v>
      </c>
      <c r="G33" t="s">
        <v>168</v>
      </c>
    </row>
    <row r="34" ht="12.75"/>
    <row r="35" spans="1:2" ht="15">
      <c r="A35" s="104"/>
      <c r="B35" s="108" t="s">
        <v>183</v>
      </c>
    </row>
    <row r="36" spans="2:7" ht="12.75">
      <c r="B36" t="s">
        <v>178</v>
      </c>
      <c r="C36">
        <v>143.2</v>
      </c>
      <c r="D36">
        <v>15</v>
      </c>
      <c r="E36" s="81">
        <v>300</v>
      </c>
      <c r="F36">
        <v>0</v>
      </c>
      <c r="G36" t="s">
        <v>168</v>
      </c>
    </row>
    <row r="37" spans="2:7" ht="12.75">
      <c r="B37" t="s">
        <v>184</v>
      </c>
      <c r="C37">
        <v>132.4</v>
      </c>
      <c r="D37">
        <v>15</v>
      </c>
      <c r="E37" s="81">
        <f>+E36+66</f>
        <v>366</v>
      </c>
      <c r="F37">
        <v>0</v>
      </c>
      <c r="G37" t="s">
        <v>168</v>
      </c>
    </row>
    <row r="38" ht="12.75"/>
    <row r="39" ht="12.75">
      <c r="A39" t="s">
        <v>185</v>
      </c>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Cooking Ovens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2003-01-17T19:31:42Z</dcterms:modified>
  <cp:category/>
  <cp:version/>
  <cp:contentType/>
  <cp:contentStatus/>
</cp:coreProperties>
</file>